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olskicenternovomesto-my.sharepoint.com/personal/vesna_strucelj_sc-nm_si/Documents/VESNA/00 Vesna/Svet ŠCNM_9.12.2024/14. seja Sveta/"/>
    </mc:Choice>
  </mc:AlternateContent>
  <xr:revisionPtr revIDLastSave="6" documentId="8_{73B39048-D420-49DF-90F1-31243FE8E91B}" xr6:coauthVersionLast="47" xr6:coauthVersionMax="47" xr10:uidLastSave="{3C54A8C9-A12B-467E-8EA7-897F20D04CD2}"/>
  <bookViews>
    <workbookView xWindow="-110" yWindow="-110" windowWidth="38620" windowHeight="21100" xr2:uid="{00000000-000D-0000-FFFF-FFFF00000000}"/>
  </bookViews>
  <sheets>
    <sheet name="cenik 2026_2027 ŠC NM" sheetId="1" r:id="rId1"/>
  </sheets>
  <calcPr calcId="191029"/>
  <customWorkbookViews>
    <customWorkbookView name="Matej – Osebni pogled" guid="{5FBE987D-A154-4967-94AD-04CF7197F567}" mergeInterval="0" personalView="1" xWindow="960" windowWidth="960" windowHeight="116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" l="1"/>
  <c r="C70" i="1" s="1"/>
  <c r="D58" i="1"/>
  <c r="C58" i="1" s="1"/>
  <c r="D56" i="1"/>
  <c r="C56" i="1" s="1"/>
  <c r="D55" i="1"/>
  <c r="C55" i="1" s="1"/>
  <c r="D43" i="1"/>
  <c r="C43" i="1" s="1"/>
  <c r="D323" i="1"/>
  <c r="C323" i="1" s="1"/>
  <c r="D205" i="1" l="1"/>
  <c r="C205" i="1"/>
  <c r="D204" i="1"/>
  <c r="C204" i="1"/>
  <c r="D203" i="1"/>
  <c r="C203" i="1"/>
  <c r="D202" i="1"/>
  <c r="C202" i="1"/>
  <c r="D201" i="1"/>
  <c r="C201" i="1"/>
  <c r="D200" i="1"/>
  <c r="C200" i="1"/>
  <c r="D199" i="1"/>
  <c r="C199" i="1"/>
  <c r="D198" i="1"/>
  <c r="C198" i="1"/>
  <c r="D197" i="1"/>
  <c r="C197" i="1"/>
  <c r="D196" i="1"/>
  <c r="C196" i="1"/>
  <c r="D195" i="1"/>
  <c r="C195" i="1"/>
  <c r="D194" i="1"/>
  <c r="C194" i="1"/>
  <c r="D193" i="1"/>
  <c r="C193" i="1"/>
  <c r="D192" i="1"/>
  <c r="C192" i="1"/>
  <c r="D191" i="1"/>
  <c r="C191" i="1"/>
  <c r="D190" i="1"/>
  <c r="C190" i="1"/>
  <c r="D189" i="1"/>
  <c r="C189" i="1"/>
  <c r="D185" i="1"/>
  <c r="C185" i="1"/>
  <c r="D184" i="1"/>
  <c r="C184" i="1"/>
  <c r="D182" i="1"/>
  <c r="C182" i="1"/>
  <c r="D322" i="1"/>
  <c r="C322" i="1" s="1"/>
  <c r="D277" i="1" l="1"/>
  <c r="C277" i="1"/>
  <c r="D275" i="1"/>
  <c r="C275" i="1"/>
  <c r="D274" i="1"/>
  <c r="C274" i="1"/>
  <c r="D273" i="1"/>
  <c r="C273" i="1"/>
  <c r="D272" i="1"/>
  <c r="C272" i="1"/>
  <c r="D271" i="1"/>
  <c r="C271" i="1"/>
  <c r="D270" i="1"/>
  <c r="C270" i="1"/>
  <c r="D269" i="1"/>
  <c r="C269" i="1"/>
  <c r="D268" i="1"/>
  <c r="C268" i="1"/>
  <c r="D267" i="1"/>
  <c r="C267" i="1"/>
  <c r="D266" i="1"/>
  <c r="C266" i="1"/>
  <c r="D265" i="1"/>
  <c r="C265" i="1"/>
  <c r="D264" i="1"/>
  <c r="C264" i="1"/>
  <c r="D263" i="1"/>
  <c r="C263" i="1"/>
  <c r="D262" i="1"/>
  <c r="C262" i="1"/>
  <c r="D261" i="1"/>
  <c r="C261" i="1"/>
  <c r="D260" i="1"/>
  <c r="C260" i="1"/>
  <c r="D259" i="1"/>
  <c r="C259" i="1"/>
  <c r="D257" i="1"/>
  <c r="C257" i="1"/>
  <c r="D256" i="1"/>
  <c r="C256" i="1"/>
  <c r="D255" i="1"/>
  <c r="C255" i="1"/>
  <c r="D254" i="1"/>
  <c r="C254" i="1"/>
  <c r="D252" i="1"/>
  <c r="C252" i="1"/>
  <c r="D236" i="1"/>
  <c r="C236" i="1"/>
  <c r="D235" i="1"/>
  <c r="C235" i="1"/>
  <c r="D234" i="1"/>
  <c r="C234" i="1"/>
  <c r="D233" i="1"/>
  <c r="C233" i="1"/>
  <c r="D232" i="1"/>
  <c r="C232" i="1"/>
  <c r="D231" i="1"/>
  <c r="C231" i="1"/>
  <c r="D230" i="1"/>
  <c r="C230" i="1"/>
  <c r="D229" i="1"/>
  <c r="C229" i="1"/>
  <c r="D228" i="1"/>
  <c r="C228" i="1"/>
  <c r="D227" i="1"/>
  <c r="C227" i="1"/>
  <c r="D226" i="1"/>
  <c r="C226" i="1"/>
  <c r="D225" i="1"/>
  <c r="C225" i="1"/>
  <c r="D224" i="1"/>
  <c r="C224" i="1"/>
  <c r="D223" i="1"/>
  <c r="C223" i="1"/>
  <c r="D222" i="1"/>
  <c r="C222" i="1"/>
  <c r="C212" i="1"/>
  <c r="D212" i="1"/>
  <c r="C213" i="1"/>
  <c r="D213" i="1"/>
  <c r="C214" i="1"/>
  <c r="D214" i="1"/>
  <c r="C215" i="1"/>
  <c r="D215" i="1"/>
  <c r="C216" i="1"/>
  <c r="D216" i="1"/>
  <c r="C217" i="1"/>
  <c r="D217" i="1"/>
  <c r="C218" i="1"/>
  <c r="D218" i="1"/>
  <c r="C219" i="1"/>
  <c r="D219" i="1"/>
  <c r="C220" i="1"/>
  <c r="D220" i="1"/>
  <c r="D211" i="1"/>
  <c r="C211" i="1"/>
  <c r="D107" i="1"/>
  <c r="C107" i="1" s="1"/>
  <c r="D105" i="1"/>
  <c r="C105" i="1" s="1"/>
  <c r="D104" i="1"/>
  <c r="C104" i="1" s="1"/>
  <c r="D103" i="1"/>
  <c r="C103" i="1" s="1"/>
  <c r="D102" i="1"/>
  <c r="C102" i="1" s="1"/>
  <c r="D101" i="1"/>
  <c r="C101" i="1" s="1"/>
  <c r="D100" i="1"/>
  <c r="C100" i="1" s="1"/>
  <c r="D99" i="1"/>
  <c r="C99" i="1" s="1"/>
  <c r="D98" i="1"/>
  <c r="C98" i="1" s="1"/>
  <c r="D97" i="1"/>
  <c r="C97" i="1" s="1"/>
  <c r="D94" i="1"/>
  <c r="C94" i="1" s="1"/>
  <c r="D93" i="1"/>
  <c r="C93" i="1" s="1"/>
  <c r="D92" i="1"/>
  <c r="C92" i="1" s="1"/>
  <c r="D90" i="1"/>
  <c r="C90" i="1" s="1"/>
  <c r="D89" i="1"/>
  <c r="C89" i="1" s="1"/>
  <c r="D87" i="1"/>
  <c r="C87" i="1" s="1"/>
  <c r="D86" i="1"/>
  <c r="C86" i="1" s="1"/>
  <c r="D85" i="1"/>
  <c r="C85" i="1" s="1"/>
  <c r="D84" i="1"/>
  <c r="C84" i="1" s="1"/>
  <c r="D83" i="1"/>
  <c r="C83" i="1" s="1"/>
  <c r="D82" i="1"/>
  <c r="C82" i="1" s="1"/>
  <c r="D81" i="1"/>
  <c r="C81" i="1" s="1"/>
  <c r="D79" i="1"/>
  <c r="C79" i="1" s="1"/>
  <c r="D78" i="1"/>
  <c r="C78" i="1" s="1"/>
  <c r="D77" i="1"/>
  <c r="C77" i="1" s="1"/>
  <c r="D76" i="1"/>
  <c r="C76" i="1" s="1"/>
  <c r="D75" i="1"/>
  <c r="C75" i="1" s="1"/>
  <c r="D74" i="1"/>
  <c r="C74" i="1" s="1"/>
  <c r="D72" i="1"/>
  <c r="C72" i="1" s="1"/>
  <c r="D71" i="1"/>
  <c r="C71" i="1" s="1"/>
  <c r="D68" i="1"/>
  <c r="C68" i="1" s="1"/>
  <c r="D67" i="1"/>
  <c r="C67" i="1" s="1"/>
  <c r="D66" i="1"/>
  <c r="C66" i="1" s="1"/>
  <c r="D65" i="1"/>
  <c r="C65" i="1" s="1"/>
  <c r="D64" i="1"/>
  <c r="C64" i="1" s="1"/>
  <c r="D62" i="1"/>
  <c r="C62" i="1" s="1"/>
  <c r="D61" i="1"/>
  <c r="C61" i="1" s="1"/>
  <c r="D59" i="1"/>
  <c r="C59" i="1" s="1"/>
  <c r="D57" i="1"/>
  <c r="C57" i="1" s="1"/>
  <c r="D54" i="1"/>
  <c r="C54" i="1" s="1"/>
  <c r="D52" i="1"/>
  <c r="C52" i="1" s="1"/>
  <c r="D50" i="1"/>
  <c r="C50" i="1" s="1"/>
  <c r="D48" i="1"/>
  <c r="C48" i="1" s="1"/>
  <c r="D47" i="1"/>
  <c r="C47" i="1" s="1"/>
  <c r="D45" i="1"/>
  <c r="C45" i="1" s="1"/>
  <c r="D44" i="1"/>
  <c r="C44" i="1" s="1"/>
  <c r="D42" i="1"/>
  <c r="C42" i="1" s="1"/>
  <c r="D41" i="1"/>
  <c r="C41" i="1" s="1"/>
  <c r="D321" i="1" l="1"/>
  <c r="C321" i="1" s="1"/>
  <c r="D156" i="1" l="1"/>
  <c r="C156" i="1" s="1"/>
  <c r="D324" i="1" l="1"/>
  <c r="C324" i="1" s="1"/>
  <c r="D320" i="1"/>
  <c r="C320" i="1" s="1"/>
  <c r="D319" i="1"/>
  <c r="C319" i="1" s="1"/>
  <c r="D154" i="1" l="1"/>
  <c r="C154" i="1" s="1"/>
  <c r="D287" i="1" l="1"/>
  <c r="C287" i="1" s="1"/>
  <c r="D289" i="1" l="1"/>
  <c r="C289" i="1" s="1"/>
  <c r="D304" i="1"/>
  <c r="C304" i="1" s="1"/>
  <c r="D303" i="1"/>
  <c r="C303" i="1" s="1"/>
  <c r="D302" i="1"/>
  <c r="C302" i="1" s="1"/>
  <c r="D294" i="1" l="1"/>
  <c r="C294" i="1" s="1"/>
  <c r="D295" i="1"/>
  <c r="C295" i="1" s="1"/>
  <c r="D296" i="1"/>
  <c r="C296" i="1" s="1"/>
  <c r="D297" i="1"/>
  <c r="C297" i="1" s="1"/>
  <c r="D293" i="1"/>
  <c r="C293" i="1" s="1"/>
  <c r="D300" i="1"/>
  <c r="C300" i="1" s="1"/>
  <c r="D299" i="1"/>
  <c r="C299" i="1" s="1"/>
  <c r="D284" i="1"/>
  <c r="C284" i="1" s="1"/>
  <c r="D285" i="1"/>
  <c r="C285" i="1" s="1"/>
  <c r="D288" i="1"/>
  <c r="C288" i="1" s="1"/>
  <c r="D290" i="1"/>
  <c r="C290" i="1" s="1"/>
  <c r="D283" i="1"/>
  <c r="C283" i="1" s="1"/>
</calcChain>
</file>

<file path=xl/sharedStrings.xml><?xml version="1.0" encoding="utf-8"?>
<sst xmlns="http://schemas.openxmlformats.org/spreadsheetml/2006/main" count="407" uniqueCount="335">
  <si>
    <t>Višja strokovna šola</t>
  </si>
  <si>
    <t>1.</t>
  </si>
  <si>
    <t>2.</t>
  </si>
  <si>
    <t>Redno izobraževanje</t>
  </si>
  <si>
    <t>I.</t>
  </si>
  <si>
    <t>III.</t>
  </si>
  <si>
    <t>3.</t>
  </si>
  <si>
    <t xml:space="preserve">4. </t>
  </si>
  <si>
    <t>Medpodjetniški izobraževalni center</t>
  </si>
  <si>
    <t>Lamp mizica - intarzija</t>
  </si>
  <si>
    <t>Stolček - mini</t>
  </si>
  <si>
    <t>Stolec (štokrle)</t>
  </si>
  <si>
    <t>Klubska mizica</t>
  </si>
  <si>
    <t>Omarica s predalom</t>
  </si>
  <si>
    <t>Lamp mizica - masiva</t>
  </si>
  <si>
    <t>Pručka</t>
  </si>
  <si>
    <t>Stolček - mamut</t>
  </si>
  <si>
    <t>Zložljivi stolček</t>
  </si>
  <si>
    <t>Sklednik</t>
  </si>
  <si>
    <t>Osnovni materialni in proizvodni stroški za izvedbo zaključnega izpita - mizar*</t>
  </si>
  <si>
    <t>obračuna na podlagi izdajnice po nabavnih cenah.</t>
  </si>
  <si>
    <t>strojne in ročne obdelave in porabljenega materiala.</t>
  </si>
  <si>
    <t>5.</t>
  </si>
  <si>
    <t>NPK - nacionalne poklicne kvalifikacije</t>
  </si>
  <si>
    <t>Izvedba priprav na izpite za gradbenega delovodjo</t>
  </si>
  <si>
    <t>a) praktični del</t>
  </si>
  <si>
    <t>b) strokovno - teoretični del</t>
  </si>
  <si>
    <t>c) poslovno - ekonomski del</t>
  </si>
  <si>
    <t>d) pedagoško - andragoški del</t>
  </si>
  <si>
    <t>7.</t>
  </si>
  <si>
    <t>Računalniško modeliranje CATIA - osnovni tečaj 20 šolskih ur</t>
  </si>
  <si>
    <t xml:space="preserve">Vrednost točke opravljenega dela </t>
  </si>
  <si>
    <t>Uporaba prostorov šole</t>
  </si>
  <si>
    <t xml:space="preserve">2. </t>
  </si>
  <si>
    <t>Uporaba športne dvorane za športne aktivnosti</t>
  </si>
  <si>
    <t>Uporaba športne dvorane za nešportne dejavnosti</t>
  </si>
  <si>
    <t>Za uporabo športne dvorane, gimnastične dvorane in igrišč se sklene pogodba za vsako uporabo</t>
  </si>
  <si>
    <t>Vrednost brez ddv</t>
  </si>
  <si>
    <t>Vrednost z ddv</t>
  </si>
  <si>
    <t>DDV       22 %</t>
  </si>
  <si>
    <t>DDV       9,5 %</t>
  </si>
  <si>
    <t>Priprava in izdajanje raznih listin</t>
  </si>
  <si>
    <t xml:space="preserve">                 CENIK STORITEV </t>
  </si>
  <si>
    <t>6.</t>
  </si>
  <si>
    <t>Šolnina za 3. leto izobraževanja (3 obroki po 340,00, 4. obrok 230,00)</t>
  </si>
  <si>
    <t>Strošek izvedbe predmeta z izpitom za program kozmetika za eno kreditno točko</t>
  </si>
  <si>
    <t xml:space="preserve">Strošek izvedbe predmeta z izpitom za programe: elektronika, informatika, lesarstvo, logistično inženirstvo, strojništvo, varstvo okolja in komunala za eno kreditno točko </t>
  </si>
  <si>
    <t>Zdravniški pregled, terenske vaje, strokovna ekskurzija ter drugi stroški</t>
  </si>
  <si>
    <t>po dejanskih stroških</t>
  </si>
  <si>
    <t>Dvojnik diplomske listine in priloge k diplomi</t>
  </si>
  <si>
    <t>Četrto in vsako nadaljnje opravljanje izpita pri istem predmetu</t>
  </si>
  <si>
    <t>Vpisnina v 1. in 2. letnik</t>
  </si>
  <si>
    <t>Ponovni vpis v letnik</t>
  </si>
  <si>
    <t>Izredno izobraževanje</t>
  </si>
  <si>
    <t>Uporaba službenih vozil za privatne namene</t>
  </si>
  <si>
    <t>V.</t>
  </si>
  <si>
    <t>Prijanovič Tonkovič M.: Gradiva</t>
  </si>
  <si>
    <t>Forjan M.: Material v elektrotehniki</t>
  </si>
  <si>
    <t>Druge storitve</t>
  </si>
  <si>
    <t>4.</t>
  </si>
  <si>
    <t>Kozmetična storitev - manikira</t>
  </si>
  <si>
    <t>Kozmetična storitev - pedikura</t>
  </si>
  <si>
    <t>Estetska pedikura z navadnim lakiranjem</t>
  </si>
  <si>
    <t>Estetska pedikura s permanentnim lakiranjem</t>
  </si>
  <si>
    <t>Kozmetična storitev - masaža</t>
  </si>
  <si>
    <t>Kozmetična storitev - depilacija</t>
  </si>
  <si>
    <t>Kozmetična storitev - nega obraza</t>
  </si>
  <si>
    <t>Diplomski izpit za osebo brez statusa</t>
  </si>
  <si>
    <t>Drugo potrdilo na zahtevo osebe brez statusa</t>
  </si>
  <si>
    <t>Zdravniški pregled, terenske vaje, strokovna ekskurzija ter drugi v naprej določeni stroški</t>
  </si>
  <si>
    <t>Laboratorijske vaje za osebo brez statusa za en predmet</t>
  </si>
  <si>
    <t>Organizacija praktičnega izobraževanja za osebo brez statusa</t>
  </si>
  <si>
    <t>Vpisni stroški za osebo brez statusa</t>
  </si>
  <si>
    <t>Prvo, drugo, tretje opravljanje izpita pri istem predmetu za osebo brez statusa</t>
  </si>
  <si>
    <t>Četrto in vsako nadaljnje komisijsko opravljanje izpita za osebo brez statusa</t>
  </si>
  <si>
    <t>Druga potrdila na zahtevo osebe brez statusa</t>
  </si>
  <si>
    <t>Fotokopiranje potrdila, spričevala ali drugega dokumenta</t>
  </si>
  <si>
    <t>Šolnina za 3. leto izobraževanja program kozmetika (1. obrok 205,00, 3 obroki po 390,00 evrov)</t>
  </si>
  <si>
    <t>Format A4  - ena stran</t>
  </si>
  <si>
    <t>Format A4  - dve strani</t>
  </si>
  <si>
    <t>Format A3  - ena stran</t>
  </si>
  <si>
    <t>Format A3  - dve strani</t>
  </si>
  <si>
    <t xml:space="preserve">Folija - format A4 </t>
  </si>
  <si>
    <t xml:space="preserve">Fotokopiranje spričevala - format A4 </t>
  </si>
  <si>
    <t>Fotokopiranje spričevala - format A3</t>
  </si>
  <si>
    <t>Uporaba vozila do 50 km (do 3 ure)</t>
  </si>
  <si>
    <t xml:space="preserve">Uporaba vozila nad 50 km (nad 3 ure): cena kilometrine po ceniku + 5,00 € z DDV za vsako začeto uro </t>
  </si>
  <si>
    <t>Delavnica brez stroškov specialne opreme (45 min)</t>
  </si>
  <si>
    <t>Velika delavnica v celoti (lesarstvo, avtomehanična, avtokleparska, gradbena... (45 min)</t>
  </si>
  <si>
    <t>Učitelj praktičnega pouka - samostojno izvajanje usposabljanja (45 min)</t>
  </si>
  <si>
    <t>Prireditev, koncert - samo tribune</t>
  </si>
  <si>
    <t>Prireditev, koncert - z dodatnimi stoli in odrom</t>
  </si>
  <si>
    <t>Športna dvorana - ena vadbena enota (60 min)</t>
  </si>
  <si>
    <t>Športna dvorana - cela dvorana (60 min)</t>
  </si>
  <si>
    <t>Športna dvorana - fitnes (60 min)</t>
  </si>
  <si>
    <t>Športna dvorana - galerija ( 60 min)</t>
  </si>
  <si>
    <t>Plesna dvorana (60 min)</t>
  </si>
  <si>
    <t>Velika predavalnica (45 min)</t>
  </si>
  <si>
    <t>Mala predavalnica (45 min)</t>
  </si>
  <si>
    <t>Velika predavalnica (45 min) - I. trakt</t>
  </si>
  <si>
    <t>Mala predavalnica (45 min) - I. trakt</t>
  </si>
  <si>
    <t>Računalniška učilnica (45 min)</t>
  </si>
  <si>
    <t>Jedilnica (60 min)</t>
  </si>
  <si>
    <t xml:space="preserve">Izdaja potrdila o plačanih stroških izobraževanja </t>
  </si>
  <si>
    <t>Delavnica s specialno opremo (CNC, varilnica, tehnoceter, mehatronika... (45 min)</t>
  </si>
  <si>
    <t>posebej, v kateri se podrobno določi pogoje uporabe in delež zasedbe dvorane ali igrišča.</t>
  </si>
  <si>
    <t>Avtor in naslov knjige</t>
  </si>
  <si>
    <t>Izdelava parkovnih klopi</t>
  </si>
  <si>
    <t>Izdelki v delavnicah</t>
  </si>
  <si>
    <t>Storitve laboratorija tehnocentra</t>
  </si>
  <si>
    <t>Uporaba delavnic</t>
  </si>
  <si>
    <t>Kozmetične storitve vsš - nadomestilo za porabljen material</t>
  </si>
  <si>
    <t>Uporaba prostorov šole in telovadnice</t>
  </si>
  <si>
    <t>Knjige za prodajo</t>
  </si>
  <si>
    <t>Specialna kozmetična storitev  - manikira</t>
  </si>
  <si>
    <t xml:space="preserve">Podaljševanje nohtov z enobarvnim lakiranjem </t>
  </si>
  <si>
    <t xml:space="preserve">Podaljševanje nohtov s poslikavo na nohtih </t>
  </si>
  <si>
    <t>Specialna kozmetična storitev - pedikura</t>
  </si>
  <si>
    <t>Depilacija z vročim voskom (pod pazduho)</t>
  </si>
  <si>
    <t>Depilacija s trakovi (cela noga)</t>
  </si>
  <si>
    <t>Kozmetična storitev - limfna drenaža</t>
  </si>
  <si>
    <t>Ročna limfna drenaža rok/nog/obraza</t>
  </si>
  <si>
    <t>Kozmetična storitev - maderoterapija</t>
  </si>
  <si>
    <t>Maderoterapija 30 min</t>
  </si>
  <si>
    <t>Maderoterapija 45 min</t>
  </si>
  <si>
    <t xml:space="preserve">Paket maderoterapija 30 min - 5 tretmajev </t>
  </si>
  <si>
    <t xml:space="preserve">Paket maderoterapija 45 min - 5 tretmajev </t>
  </si>
  <si>
    <t>Specialna kozmetična storitev - masaža</t>
  </si>
  <si>
    <t>Ajurveda masaža celega telesa</t>
  </si>
  <si>
    <t>Indijska antristresna masaža glave</t>
  </si>
  <si>
    <t>Klasična masaža celega telesa s svečami</t>
  </si>
  <si>
    <t>Klasična masaža hrbta s svečami</t>
  </si>
  <si>
    <t>Releksnoconska masaža dlani/stopal</t>
  </si>
  <si>
    <t>Specialna kozmetična storitev - ličenje</t>
  </si>
  <si>
    <t>Poiskusno ličenje</t>
  </si>
  <si>
    <t>Priložnostno ličenje</t>
  </si>
  <si>
    <t>Specialna kozmetična storitev  z aparaturami</t>
  </si>
  <si>
    <t>Kozmetična nega obraza z vključevanjem kozmetičnih aparatur</t>
  </si>
  <si>
    <t>Omarica s predalom manjša</t>
  </si>
  <si>
    <t>Storitev</t>
  </si>
  <si>
    <t>Vpogled v izpitno dokumentacijo</t>
  </si>
  <si>
    <t>Druge najemnine</t>
  </si>
  <si>
    <t xml:space="preserve">stroškov. Material v avtomehanični delavnici se zaračunava po polnih cenah dobavitelja, zmanjšanih za 10 %. </t>
  </si>
  <si>
    <t xml:space="preserve">Material se zaračuna po specifikaciji porabe. Cene materiala se oblikujejo na osnovi veljavnih cen s pribitkom 10 % manipulativnih </t>
  </si>
  <si>
    <t>Tečaji (cena na udeleženca, minimalno število udeležencev je 10)</t>
  </si>
  <si>
    <t>DDV        22 %</t>
  </si>
  <si>
    <t>Specialna učilnica ali laboratorij (45 min)</t>
  </si>
  <si>
    <t>Navadna učilnica (45 min)</t>
  </si>
  <si>
    <t>Fotokopiranje: format A4  - ena stran</t>
  </si>
  <si>
    <t>Fotokopiranje: format A3  - ena stran</t>
  </si>
  <si>
    <t>Priprave na posamezni predmet splošne mature (t.i. "peti predmet")</t>
  </si>
  <si>
    <t>8.</t>
  </si>
  <si>
    <t>Storitve za redne dijake</t>
  </si>
  <si>
    <t>Uporabnina daljinca za zapornice (eno leto)</t>
  </si>
  <si>
    <t>Klasična masaža celega telesa s snopki</t>
  </si>
  <si>
    <t>Izpisi letnih spričeval in spričeval o zaključku izobraževanja , starejših od 10 let</t>
  </si>
  <si>
    <t>Izpisi letnih spričeval in spričeval o zaključku izobraževanja zadnjih 10-ih let</t>
  </si>
  <si>
    <t>Izpisi vseh ostalih potrdil v zvezi z izobraževanjem in usposabljanjem</t>
  </si>
  <si>
    <t>Deska servirna</t>
  </si>
  <si>
    <t>Deska za salame</t>
  </si>
  <si>
    <t>Cene izdelkov, ki nastajajo v okviru praktičnega pouka, se določijo na osnovi obračunskih ur</t>
  </si>
  <si>
    <t>A</t>
  </si>
  <si>
    <t>do 30,58</t>
  </si>
  <si>
    <t>do 169,58</t>
  </si>
  <si>
    <t>B</t>
  </si>
  <si>
    <t>B/1</t>
  </si>
  <si>
    <t>Potrjevanje na podlagi listin</t>
  </si>
  <si>
    <t>B/2</t>
  </si>
  <si>
    <t>Neposredno preverjanje</t>
  </si>
  <si>
    <t>B/3</t>
  </si>
  <si>
    <t>V primeru, da je kandidat vključen v celoten program priprav iz vseh štirih predmetnih področij, za skupino z najmanj 8 kandidatov (gradivo je všteto v ceno)</t>
  </si>
  <si>
    <t>Če se kandidat vključi samo k pripravam posameznega predmetnega področja, je cena za predmetno področje na kandidata naslednja (gradivo je všteto v ceno):</t>
  </si>
  <si>
    <t>Tehnike varjenja po postopkih TIG, MIG, MAG, RO za izdajo atesta (15 ur za postopek)</t>
  </si>
  <si>
    <t>Izdaja atesta varjenja (zunanji izvajalec)</t>
  </si>
  <si>
    <t>Digitalna pismenost - osnove - 25 ur</t>
  </si>
  <si>
    <t>Digitalna pismenost - nadaljevanje - 25 ur</t>
  </si>
  <si>
    <t>Microsoft 365®– Napredna uporaba orodij za shranjevanje in izmenjavo datotek ter pisarniških orodij v podjetju (OneDrive, Word, Excel, PowerPoint) - 20 ur</t>
  </si>
  <si>
    <t>Microsoft 365®– Komunikacijska orodja za delo v podjetju (OneDrive, Teams, Outlook, OneNote, Planner) - 20 ur</t>
  </si>
  <si>
    <t>Microsoft 365®– Napredna uporaba komunikacijskih in organizacijskih orodij za vodje (OneDrive, Teams, Sharepoint, Exchange) - 20 ur</t>
  </si>
  <si>
    <t>Elektronska preglednica v tehnologiji in vodenju kakovosti v podjetju – EXCEL na osnovnem nivoju - 15 ur</t>
  </si>
  <si>
    <t>Uporaba elektronske preglednice v računovodstvu in analitiki v podjetju – EXCEL na nadaljevalnem (višjem) nivoju - 15 ur</t>
  </si>
  <si>
    <t>3D modeliranje CATIA - 40 ur</t>
  </si>
  <si>
    <t>Risanje in konstruiranje z računalnikom CAD (ACAD) - 40 ur</t>
  </si>
  <si>
    <t xml:space="preserve">CNC operater - 50 ur </t>
  </si>
  <si>
    <t>Usposabljanje za voznika viličarja in elektrovozička + izpit 15 ur</t>
  </si>
  <si>
    <t>Usposabljanje za upravljavca dvižne ploščadi + izpit 15 ur</t>
  </si>
  <si>
    <t>Usposabljanje za upravljavca mostnega dvigala + izpit 15 ur</t>
  </si>
  <si>
    <t>IV.</t>
  </si>
  <si>
    <t>Kovinska zgibna spona</t>
  </si>
  <si>
    <t>Aadministrativno-tehnična, strokovna dela, svetovanje, materialni in drugi stroški</t>
  </si>
  <si>
    <t>Plačilo komisije za izvedbo postopka preverjanja in potrjevanja NPK</t>
  </si>
  <si>
    <t>Pregled osebne zbirne mape brez potrditve NPK - napotitev na preverjanje oziroma zavrnitev izdaje certifikata</t>
  </si>
  <si>
    <t>Upravičena odsotnost kandidata na preverjanju (dokazila priložena)</t>
  </si>
  <si>
    <t>Program usposabljanja mentorjev dijakom na praktičnem usposabljanju z delom in študentom na praktičnem izobraževanju</t>
  </si>
  <si>
    <t>Tečaj CISCO</t>
  </si>
  <si>
    <t>Malica za dijake</t>
  </si>
  <si>
    <t>Druge storitve po dogovoru z naročnikom</t>
  </si>
  <si>
    <t>Dejavnost knjižnice - učbeniški sklad</t>
  </si>
  <si>
    <t>Storitve snemanja</t>
  </si>
  <si>
    <t>Obračuni provizij za opravljene storitve</t>
  </si>
  <si>
    <t>Sofinanciranje PUD - javni sklad</t>
  </si>
  <si>
    <t>Mentorstvo dijakom in študentom</t>
  </si>
  <si>
    <t>Organizacija dejavnosti za dijake (ekskurzije, projektni tedni, prevozi, vstopnine, fotografije)</t>
  </si>
  <si>
    <t>Storitve tekmovanj za dijake in študente</t>
  </si>
  <si>
    <t>Sredstva botrstva in donacij</t>
  </si>
  <si>
    <t>Storitve e-šola</t>
  </si>
  <si>
    <t>VI.</t>
  </si>
  <si>
    <t>Oglaševanje</t>
  </si>
  <si>
    <t>Prva izdaja čipa za malico dijakov</t>
  </si>
  <si>
    <t>Vsaka naslednja izdaja čipa za malico dijakov in registracijo zaposlenih</t>
  </si>
  <si>
    <t>Prijanovič Tonkovič M.: Materiali</t>
  </si>
  <si>
    <t>Storitev oglaševanja in sponzoriranja</t>
  </si>
  <si>
    <t>Cena se določi za vsako storitev posebej po dogovoru z naročnikom.</t>
  </si>
  <si>
    <t>Cena se določi v višini zaračunane cene za material ali storitev.</t>
  </si>
  <si>
    <t>Višina sofinanciranja je določena v skladu s pogodbo.</t>
  </si>
  <si>
    <t>Višina financiranja je določena v skladu s pogodbo.</t>
  </si>
  <si>
    <t>Cena se določi v višini zaračunane cene za storitev.</t>
  </si>
  <si>
    <t>Cena posamezne storitve se določi za vsako storitev posebej.</t>
  </si>
  <si>
    <t xml:space="preserve">Pregled osebne zbirne mape s potrditvijo NPK </t>
  </si>
  <si>
    <t>Šolnina za študijski program za izpopolnjevanje na področju višjega strokovnega izobraževanja - Izvajalec/izvajalka ročne limfne drenaže v kozmetiki in velnesu</t>
  </si>
  <si>
    <t>Šolnina za študijski program za izpopolnjevanje na področju višjega strokovnega izobraževanja - Strokovnjak/strokovnjakinja za inštalacije v pametnih stavbah</t>
  </si>
  <si>
    <t>Naravna manikira (masaža rok in navadno lakiranje nohtov)</t>
  </si>
  <si>
    <t>Naravna manikira (kopel, piling rok, masaža rok in urejanje nohtov)</t>
  </si>
  <si>
    <t>Terapevtska manikira poškodovanih nohtov (urejanje in nega nohtov, masaža rok)</t>
  </si>
  <si>
    <t xml:space="preserve">Manikira s permanentnim lakiranjem nohtov  </t>
  </si>
  <si>
    <t xml:space="preserve">Estetska pedikura </t>
  </si>
  <si>
    <t>Specialna pedikura (reševanje zahtevnejših težav na nohtih in stopalih)</t>
  </si>
  <si>
    <t>Specialna pedikura z namestitvijo nohtne sponke ali nohtno protetiko</t>
  </si>
  <si>
    <t>Namestitev nohtne sponke</t>
  </si>
  <si>
    <t>Nohtna protetika</t>
  </si>
  <si>
    <t>PACT MED fotodinamična antimikrobna terapija</t>
  </si>
  <si>
    <t xml:space="preserve"> Športna masaža celega telesa</t>
  </si>
  <si>
    <t xml:space="preserve"> Športna masaža hrbta</t>
  </si>
  <si>
    <t>Depilacija s trakovi (roka ali noga do kolen)</t>
  </si>
  <si>
    <t>Depilacija moškega s trakovi (hrbet ali prsni koš)</t>
  </si>
  <si>
    <t>Trajno odstranjevanje dlačič</t>
  </si>
  <si>
    <t>Limfna drenaža z ventuzami</t>
  </si>
  <si>
    <t>Body wrapping (anticelulitna obloga telesa)</t>
  </si>
  <si>
    <t>Anticelulitna masaža z ventuzami</t>
  </si>
  <si>
    <t>Masaža celega telesa z vročimi vulkanskimi kamni</t>
  </si>
  <si>
    <t>Kozmetična nega obraza za različna stanja kože</t>
  </si>
  <si>
    <t>Kozmetična nega obraza zrele kože (anti-age)</t>
  </si>
  <si>
    <t>Dnevno ličenje</t>
  </si>
  <si>
    <t>Masaža telesa z vakuumom</t>
  </si>
  <si>
    <t>Preoblikovanje telesa z nizkofrekvenčnim ultrazvokom (1 tretma)</t>
  </si>
  <si>
    <t xml:space="preserve">Odstranjevanje dlačic z IPL (obraz ali pazduha ali roka ali trebuh ali bikini) </t>
  </si>
  <si>
    <t>Odstranjevanje dlačic z IPL (hrbet ali nogi)</t>
  </si>
  <si>
    <t>Strojna limfna drenaža (presoaparat)</t>
  </si>
  <si>
    <t>Paket odstranjevanja dlačic z IPL − 4 tretmaji (obraz ali pazduha ali roka ali trebuh ali bikini)</t>
  </si>
  <si>
    <t>Paket odstranjevanja dlačic z IPL − 4 tretmaji (hrbet ali nogi)</t>
  </si>
  <si>
    <t>Paket preoblikovanja telesa z nizkofrekvenčnim UZ − 4 tretmaji</t>
  </si>
  <si>
    <t>HIFU terapija pomlajevanja in preoblikovanja (obraz in vrat ali dekolte in vrat ali trebuh in notranji del stegen ali notranji del nadlahti)</t>
  </si>
  <si>
    <t>II.</t>
  </si>
  <si>
    <t>Redno in izredno srednješolsko izobraževanje</t>
  </si>
  <si>
    <t>Šolnina za en letnik izobraževanja v izrednem izobraževanju (izobraževanje odraslih)</t>
  </si>
  <si>
    <t>Avtoservisni tehnik, Elektrotehnik, Gradbeni tehnik, Lesarski tehnik, Logistični tehnik, Strojni tehnik, Tehnik mehatronike, Tehnik računalništva</t>
  </si>
  <si>
    <t>Nižje poklicno izobraževanje</t>
  </si>
  <si>
    <t>Srednje poklicno izobraževanje</t>
  </si>
  <si>
    <t>Poklicni tečaj</t>
  </si>
  <si>
    <t xml:space="preserve">V ceni šolnine sta  vračunana dva izpitna roka. Vsak nadaljnji izpit je potrebno predhodno prijaviti </t>
  </si>
  <si>
    <t xml:space="preserve">in plačati po tem ceniku. Zakjučni izpit in poklicna matura nista vračunana v ceno šolnine. </t>
  </si>
  <si>
    <t xml:space="preserve">Vpisnina v izrednem izobraževanju </t>
  </si>
  <si>
    <t>Organizirano izobraževalno delo</t>
  </si>
  <si>
    <t>Samoizobraževanje</t>
  </si>
  <si>
    <t xml:space="preserve">Izpiti v izrednem izobraževanju </t>
  </si>
  <si>
    <t>Predmetni in popravni izpit</t>
  </si>
  <si>
    <t>Izpit za posamezni predmet</t>
  </si>
  <si>
    <t>Komisijski izpit</t>
  </si>
  <si>
    <t>Konsultacije - ena šolska ura</t>
  </si>
  <si>
    <t xml:space="preserve">Poklicna matura in zaključni izpit </t>
  </si>
  <si>
    <t xml:space="preserve">Opravljanje poklicne mature  </t>
  </si>
  <si>
    <t>Za vsak priznan izpit na ZI se udeležencu zniža plačilo za ZI v višini</t>
  </si>
  <si>
    <t>Za vsak priznan izpit na POM se udeležencu zniža plačilo za POM v višini</t>
  </si>
  <si>
    <t>Druge storitve Enote za izobraževanje odraslih po dogovoru z naročnikom</t>
  </si>
  <si>
    <t>Evidenčni vpis</t>
  </si>
  <si>
    <t>3.1.</t>
  </si>
  <si>
    <t>3.2.</t>
  </si>
  <si>
    <t xml:space="preserve">3. </t>
  </si>
  <si>
    <t>Storitve v delavnicah</t>
  </si>
  <si>
    <t>Polnenje klimatske naprave s plinom R134 (kpl)</t>
  </si>
  <si>
    <t>Ročno pranje osebnega vozila (kpl)</t>
  </si>
  <si>
    <t>Premontaža štirih pnevmatik na jeklenem platišču s centriranjem (kpl)</t>
  </si>
  <si>
    <t>Popravilo vozila v avtomehaniški delavnici (h)</t>
  </si>
  <si>
    <t>Premontaža štirih pnevmatik na aluminijastem platišču s centriranjem (kpl)</t>
  </si>
  <si>
    <t>Nastavitev optike na vozilu (kpl)</t>
  </si>
  <si>
    <t>Ročna dela (montažna, varilska, elektro, lesarska, gradbena: h)</t>
  </si>
  <si>
    <t>Struženje, rezkanje (h)</t>
  </si>
  <si>
    <t>Razrez ivernih plošč (m2)</t>
  </si>
  <si>
    <t>Robljenje ivernih plošč (m)</t>
  </si>
  <si>
    <t>Mizarska strojna dela (h)</t>
  </si>
  <si>
    <t>Brušenje (h)</t>
  </si>
  <si>
    <t>Struženje na CNC stroju (h)</t>
  </si>
  <si>
    <t>Rezkanje na CNC stroju (h)</t>
  </si>
  <si>
    <t>Programiranje CNC stroja (h)</t>
  </si>
  <si>
    <t>Termična obdelava (h)</t>
  </si>
  <si>
    <t>Konstrukcijsko tehnološka dela (h)</t>
  </si>
  <si>
    <t>Krivljenje na profilni stiskalnici (h)</t>
  </si>
  <si>
    <t>Avtokleparska dela (h)</t>
  </si>
  <si>
    <t>Ličarska dela (h)</t>
  </si>
  <si>
    <t>Delo v lakirni komori (h)</t>
  </si>
  <si>
    <t>Pocinkani kovinski nosilci in impregnirane lesene letve za klop brez naslonov</t>
  </si>
  <si>
    <t>Pocinkani kovinski nosilci in impregnirane lesene letve za klop z nalsloni</t>
  </si>
  <si>
    <t>Klop z naslonom za hrbet, brez naslona za roke 180 cm</t>
  </si>
  <si>
    <t>Klop brez naslonov 180 cm</t>
  </si>
  <si>
    <t>Impregnirane lesene letve za klop z nasloni (10xletev 180x10x5, 1xletev 120x10x5)</t>
  </si>
  <si>
    <t>Impregnirane lesene letve za klop brez naslonov (6xletev 180x10x5)</t>
  </si>
  <si>
    <t>Betonski nosilci z naslonom za hrbet, brez naslona za roke, za v temelj, 2 kos</t>
  </si>
  <si>
    <t>Betonski nosilci, brez naslonov, za v temelj, 2 kos</t>
  </si>
  <si>
    <t>Vzdrževalna dela na strojih in napravah (h)</t>
  </si>
  <si>
    <t>Betonski nosilci z naslonom za hrbet, brez naslona za roke, ravna podlaga, 2 kos</t>
  </si>
  <si>
    <t>Betonski nosilci, brez naslonov, ravna podlaga, 2 kos</t>
  </si>
  <si>
    <t>Storitve v šolskem letu 2025/2026</t>
  </si>
  <si>
    <t>Mikroneedling terapija (obraz, vrat in dekolte)</t>
  </si>
  <si>
    <t>Šikonja J.: Delovanje in uporaba kozmetičnih naprav</t>
  </si>
  <si>
    <t xml:space="preserve">                                                          za šolsko in študijsko leto 2026/2027</t>
  </si>
  <si>
    <t>Vse cene so v evrih in veljajo od 1. septembra 2026 oziroma za šolsko in študijsko leto 2026/2027.</t>
  </si>
  <si>
    <t>Priprave na PM iz posameznega predmeta (4 šolske ure)</t>
  </si>
  <si>
    <t xml:space="preserve">Popravni izpit iz 2. izpitne enote na ZI (izdelek oziroma storitev in zagovor) </t>
  </si>
  <si>
    <t>Set pilic za manikiro</t>
  </si>
  <si>
    <t>Hitri test za odkrivanje glivične okužbe nohtov</t>
  </si>
  <si>
    <t>Plin R134 100 g</t>
  </si>
  <si>
    <t>Farmacevtski tehnik, Kemijski tehnik, Kozmetični tehnik, Predšolska vzgoja, Tehnik oblikovanja, Zdravstvena nega</t>
  </si>
  <si>
    <t>Opravljanje zaključnega izpita</t>
  </si>
  <si>
    <t>Popravni izpit iz posameznega predmeta  (velja za 1., 2. in 3. predmet PM in SLO na ZI)</t>
  </si>
  <si>
    <t>Popravni izpit iz 4. predmeta na PM</t>
  </si>
  <si>
    <t>Cena se določi v skladu s Pravilnikom o učbeniškem skladu.</t>
  </si>
  <si>
    <t>Osnovno notranje čiščenje osebnega vozila: sesanje, armatura, stekla (kpl)</t>
  </si>
  <si>
    <t xml:space="preserve"> Kavcija za daljinec za kolesarnico </t>
  </si>
  <si>
    <t>Kavcijo dijak dobi vrnjeno ob vrnitvi delujočega daljinca.</t>
  </si>
  <si>
    <t xml:space="preserve">Zagorc G.: Harmonija 1 </t>
  </si>
  <si>
    <t>Tomić I.: Zbirka laboratorijskih vaj iz fizike</t>
  </si>
  <si>
    <r>
      <t xml:space="preserve">Šolnina za 1. in 2. leto izobraževanja: </t>
    </r>
    <r>
      <rPr>
        <b/>
        <sz val="11"/>
        <color theme="1"/>
        <rFont val="Aller Light"/>
        <charset val="238"/>
      </rPr>
      <t>program kozmetika</t>
    </r>
    <r>
      <rPr>
        <sz val="11"/>
        <color theme="1"/>
        <rFont val="Aller Light"/>
        <charset val="238"/>
      </rPr>
      <t xml:space="preserve"> (5 obrokov po 390 €)</t>
    </r>
  </si>
  <si>
    <r>
      <t>Šolnina za 1. in 2. leto izobraževanja:</t>
    </r>
    <r>
      <rPr>
        <b/>
        <sz val="11"/>
        <color theme="1"/>
        <rFont val="Aller Light"/>
        <charset val="238"/>
      </rPr>
      <t xml:space="preserve"> ostali programi</t>
    </r>
    <r>
      <rPr>
        <sz val="11"/>
        <color theme="1"/>
        <rFont val="Aller Light"/>
        <charset val="238"/>
      </rPr>
      <t xml:space="preserve"> (5 obrokov po 340 €)</t>
    </r>
  </si>
  <si>
    <r>
      <t xml:space="preserve">*Material za izdelek zaključnega izpita v primeru odkupa izdelka </t>
    </r>
    <r>
      <rPr>
        <b/>
        <sz val="11"/>
        <color theme="1"/>
        <rFont val="Aller Light"/>
        <charset val="238"/>
      </rPr>
      <t>s strani dijaka</t>
    </r>
    <r>
      <rPr>
        <sz val="11"/>
        <color theme="1"/>
        <rFont val="Aller Light"/>
        <charset val="238"/>
      </rPr>
      <t xml:space="preserve"> (iveral, furnir, masiva …) se </t>
    </r>
  </si>
  <si>
    <r>
      <t>DDV     5</t>
    </r>
    <r>
      <rPr>
        <b/>
        <sz val="9"/>
        <color theme="1"/>
        <rFont val="Aller Light"/>
        <charset val="238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</si>
</sst>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_ ;\-#,##0\ "/>
    <numFmt numFmtId="166" formatCode="#,##0.00_ ;\-#,##0.00\ "/>
    <numFmt numFmtId="167" formatCode="#,##0.000_ ;\-#,##0.000\ "/>
    <numFmt numFmtId="168" formatCode="#,##0.00\ _€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ller Light"/>
      <charset val="238"/>
    </font>
    <font>
      <b/>
      <sz val="16"/>
      <color theme="1"/>
      <name val="Aller Light"/>
      <charset val="238"/>
    </font>
    <font>
      <b/>
      <sz val="12"/>
      <color theme="1"/>
      <name val="Aller Light"/>
      <charset val="238"/>
    </font>
    <font>
      <sz val="11"/>
      <color theme="1"/>
      <name val="Aller Light"/>
      <charset val="238"/>
    </font>
    <font>
      <sz val="8"/>
      <color theme="1"/>
      <name val="Aller Light"/>
      <charset val="238"/>
    </font>
    <font>
      <sz val="12"/>
      <color theme="1"/>
      <name val="Aller Light"/>
      <charset val="238"/>
    </font>
    <font>
      <b/>
      <sz val="14"/>
      <color theme="1"/>
      <name val="Aller Light"/>
      <charset val="238"/>
    </font>
    <font>
      <b/>
      <sz val="11"/>
      <color theme="1"/>
      <name val="Aller Light"/>
      <charset val="238"/>
    </font>
    <font>
      <sz val="11"/>
      <color rgb="FFFF0000"/>
      <name val="Aller Light"/>
      <charset val="238"/>
    </font>
    <font>
      <strike/>
      <sz val="11"/>
      <color theme="1"/>
      <name val="Aller Light"/>
      <charset val="238"/>
    </font>
    <font>
      <b/>
      <sz val="10"/>
      <color theme="1"/>
      <name val="Aller Light"/>
      <charset val="238"/>
    </font>
    <font>
      <b/>
      <sz val="9"/>
      <color theme="1"/>
      <name val="Aller Light"/>
      <charset val="238"/>
    </font>
    <font>
      <strike/>
      <sz val="8"/>
      <color rgb="FFFF0000"/>
      <name val="Aller Light"/>
      <charset val="238"/>
    </font>
    <font>
      <sz val="11"/>
      <color rgb="FF00B050"/>
      <name val="Aller Light"/>
      <charset val="238"/>
    </font>
    <font>
      <sz val="8"/>
      <color rgb="FF00B050"/>
      <name val="Aller Light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</borders>
  <cellStyleXfs count="4">
    <xf numFmtId="0" fontId="0" fillId="0" borderId="0"/>
    <xf numFmtId="164" fontId="1" fillId="0" borderId="0"/>
    <xf numFmtId="164" fontId="2" fillId="0" borderId="0"/>
    <xf numFmtId="44" fontId="2" fillId="0" borderId="0" applyFont="0" applyFill="0" applyBorder="0" applyAlignment="0" applyProtection="0"/>
  </cellStyleXfs>
  <cellXfs count="158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/>
    <xf numFmtId="0" fontId="4" fillId="0" borderId="0" xfId="0" applyFont="1"/>
    <xf numFmtId="0" fontId="9" fillId="2" borderId="0" xfId="0" applyFont="1" applyFill="1" applyAlignment="1">
      <alignment vertical="center"/>
    </xf>
    <xf numFmtId="164" fontId="10" fillId="0" borderId="0" xfId="1" applyFont="1"/>
    <xf numFmtId="164" fontId="11" fillId="0" borderId="0" xfId="1" applyFont="1" applyAlignment="1">
      <alignment horizontal="center"/>
    </xf>
    <xf numFmtId="164" fontId="12" fillId="0" borderId="0" xfId="1" applyFont="1" applyAlignment="1">
      <alignment horizontal="center"/>
    </xf>
    <xf numFmtId="0" fontId="13" fillId="0" borderId="0" xfId="0" applyFont="1"/>
    <xf numFmtId="0" fontId="14" fillId="0" borderId="0" xfId="0" applyFont="1"/>
    <xf numFmtId="164" fontId="15" fillId="0" borderId="0" xfId="1" applyFont="1" applyAlignment="1">
      <alignment horizontal="left"/>
    </xf>
    <xf numFmtId="164" fontId="16" fillId="0" borderId="0" xfId="1" applyFont="1"/>
    <xf numFmtId="164" fontId="15" fillId="0" borderId="0" xfId="1" applyFont="1"/>
    <xf numFmtId="164" fontId="13" fillId="0" borderId="1" xfId="1" applyFont="1" applyBorder="1"/>
    <xf numFmtId="164" fontId="17" fillId="0" borderId="1" xfId="1" applyFont="1" applyBorder="1" applyAlignment="1">
      <alignment horizontal="left" vertical="top"/>
    </xf>
    <xf numFmtId="164" fontId="17" fillId="0" borderId="1" xfId="1" applyFont="1" applyBorder="1" applyAlignment="1">
      <alignment horizontal="center" vertical="top"/>
    </xf>
    <xf numFmtId="164" fontId="13" fillId="0" borderId="0" xfId="1" applyFont="1" applyAlignment="1">
      <alignment horizontal="center"/>
    </xf>
    <xf numFmtId="164" fontId="17" fillId="0" borderId="0" xfId="1" applyFont="1" applyAlignment="1">
      <alignment vertical="top"/>
    </xf>
    <xf numFmtId="164" fontId="17" fillId="0" borderId="0" xfId="1" applyFont="1" applyAlignment="1">
      <alignment horizontal="center" vertical="top"/>
    </xf>
    <xf numFmtId="165" fontId="13" fillId="0" borderId="0" xfId="1" applyNumberFormat="1" applyFont="1" applyAlignment="1">
      <alignment horizontal="center"/>
    </xf>
    <xf numFmtId="164" fontId="13" fillId="0" borderId="0" xfId="1" applyFont="1"/>
    <xf numFmtId="166" fontId="13" fillId="0" borderId="0" xfId="3" applyNumberFormat="1" applyFont="1" applyBorder="1" applyAlignment="1"/>
    <xf numFmtId="164" fontId="13" fillId="0" borderId="0" xfId="1" applyFont="1" applyAlignment="1">
      <alignment horizontal="left" vertical="top"/>
    </xf>
    <xf numFmtId="166" fontId="13" fillId="0" borderId="0" xfId="3" applyNumberFormat="1" applyFont="1" applyBorder="1" applyAlignment="1">
      <alignment vertical="top"/>
    </xf>
    <xf numFmtId="164" fontId="13" fillId="2" borderId="0" xfId="1" applyFont="1" applyFill="1"/>
    <xf numFmtId="166" fontId="13" fillId="2" borderId="0" xfId="3" applyNumberFormat="1" applyFont="1" applyFill="1" applyBorder="1" applyAlignment="1"/>
    <xf numFmtId="0" fontId="18" fillId="0" borderId="0" xfId="0" applyFont="1"/>
    <xf numFmtId="164" fontId="13" fillId="0" borderId="0" xfId="1" applyFont="1" applyAlignment="1">
      <alignment vertical="top"/>
    </xf>
    <xf numFmtId="166" fontId="13" fillId="0" borderId="0" xfId="3" applyNumberFormat="1" applyFont="1" applyBorder="1" applyAlignment="1">
      <alignment horizontal="right" vertical="top"/>
    </xf>
    <xf numFmtId="164" fontId="17" fillId="0" borderId="0" xfId="1" applyFont="1"/>
    <xf numFmtId="44" fontId="13" fillId="0" borderId="0" xfId="3" applyFont="1" applyBorder="1" applyAlignment="1"/>
    <xf numFmtId="166" fontId="13" fillId="0" borderId="0" xfId="3" applyNumberFormat="1" applyFont="1" applyBorder="1" applyAlignment="1">
      <alignment horizontal="center" vertical="top"/>
    </xf>
    <xf numFmtId="165" fontId="13" fillId="0" borderId="3" xfId="1" applyNumberFormat="1" applyFont="1" applyBorder="1" applyAlignment="1">
      <alignment horizontal="center"/>
    </xf>
    <xf numFmtId="164" fontId="13" fillId="0" borderId="3" xfId="1" applyFont="1" applyBorder="1"/>
    <xf numFmtId="166" fontId="13" fillId="0" borderId="3" xfId="3" applyNumberFormat="1" applyFont="1" applyBorder="1" applyAlignment="1"/>
    <xf numFmtId="165" fontId="13" fillId="2" borderId="1" xfId="1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vertical="center"/>
    </xf>
    <xf numFmtId="164" fontId="17" fillId="2" borderId="1" xfId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165" fontId="13" fillId="2" borderId="0" xfId="1" applyNumberFormat="1" applyFont="1" applyFill="1" applyAlignment="1">
      <alignment vertical="center"/>
    </xf>
    <xf numFmtId="0" fontId="17" fillId="2" borderId="0" xfId="0" applyFont="1" applyFill="1" applyAlignment="1">
      <alignment vertical="center"/>
    </xf>
    <xf numFmtId="164" fontId="17" fillId="2" borderId="0" xfId="1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164" fontId="13" fillId="2" borderId="0" xfId="1" applyFont="1" applyFill="1" applyAlignment="1">
      <alignment vertical="center"/>
    </xf>
    <xf numFmtId="4" fontId="13" fillId="2" borderId="0" xfId="0" applyNumberFormat="1" applyFont="1" applyFill="1" applyAlignment="1">
      <alignment vertical="center"/>
    </xf>
    <xf numFmtId="2" fontId="13" fillId="2" borderId="0" xfId="0" applyNumberFormat="1" applyFont="1" applyFill="1" applyAlignment="1">
      <alignment vertical="center"/>
    </xf>
    <xf numFmtId="164" fontId="13" fillId="2" borderId="0" xfId="1" applyFont="1" applyFill="1" applyAlignment="1">
      <alignment horizontal="left" vertical="center" wrapText="1"/>
    </xf>
    <xf numFmtId="164" fontId="13" fillId="2" borderId="0" xfId="1" applyFont="1" applyFill="1" applyAlignment="1">
      <alignment horizontal="left" vertical="center"/>
    </xf>
    <xf numFmtId="165" fontId="13" fillId="2" borderId="3" xfId="1" applyNumberFormat="1" applyFont="1" applyFill="1" applyBorder="1" applyAlignment="1">
      <alignment vertical="center"/>
    </xf>
    <xf numFmtId="164" fontId="13" fillId="2" borderId="3" xfId="1" applyFont="1" applyFill="1" applyBorder="1" applyAlignment="1">
      <alignment vertical="center"/>
    </xf>
    <xf numFmtId="4" fontId="13" fillId="2" borderId="3" xfId="0" applyNumberFormat="1" applyFont="1" applyFill="1" applyBorder="1" applyAlignment="1">
      <alignment vertical="center"/>
    </xf>
    <xf numFmtId="2" fontId="13" fillId="2" borderId="3" xfId="0" applyNumberFormat="1" applyFont="1" applyFill="1" applyBorder="1" applyAlignment="1">
      <alignment vertical="center"/>
    </xf>
    <xf numFmtId="164" fontId="17" fillId="2" borderId="0" xfId="1" applyFont="1" applyFill="1" applyAlignment="1">
      <alignment vertical="center"/>
    </xf>
    <xf numFmtId="0" fontId="13" fillId="3" borderId="0" xfId="0" applyFont="1" applyFill="1" applyAlignment="1">
      <alignment vertical="center"/>
    </xf>
    <xf numFmtId="165" fontId="13" fillId="2" borderId="2" xfId="1" applyNumberFormat="1" applyFont="1" applyFill="1" applyBorder="1" applyAlignment="1">
      <alignment vertical="center"/>
    </xf>
    <xf numFmtId="164" fontId="17" fillId="2" borderId="2" xfId="1" applyFont="1" applyFill="1" applyBorder="1" applyAlignment="1">
      <alignment vertical="center"/>
    </xf>
    <xf numFmtId="4" fontId="13" fillId="2" borderId="2" xfId="0" applyNumberFormat="1" applyFont="1" applyFill="1" applyBorder="1" applyAlignment="1">
      <alignment vertical="center"/>
    </xf>
    <xf numFmtId="2" fontId="13" fillId="2" borderId="2" xfId="0" applyNumberFormat="1" applyFont="1" applyFill="1" applyBorder="1" applyAlignment="1">
      <alignment vertical="center"/>
    </xf>
    <xf numFmtId="0" fontId="13" fillId="3" borderId="3" xfId="0" applyFont="1" applyFill="1" applyBorder="1" applyAlignment="1">
      <alignment vertical="center"/>
    </xf>
    <xf numFmtId="164" fontId="13" fillId="2" borderId="3" xfId="1" applyFont="1" applyFill="1" applyBorder="1" applyAlignment="1">
      <alignment horizontal="left" vertical="center"/>
    </xf>
    <xf numFmtId="0" fontId="18" fillId="2" borderId="0" xfId="0" applyFont="1" applyFill="1" applyAlignment="1">
      <alignment vertical="center"/>
    </xf>
    <xf numFmtId="166" fontId="13" fillId="2" borderId="0" xfId="1" applyNumberFormat="1" applyFont="1" applyFill="1" applyAlignment="1">
      <alignment vertical="center"/>
    </xf>
    <xf numFmtId="0" fontId="13" fillId="2" borderId="3" xfId="0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6" fillId="0" borderId="0" xfId="0" applyFont="1"/>
    <xf numFmtId="164" fontId="17" fillId="0" borderId="0" xfId="1" applyFont="1" applyAlignment="1">
      <alignment horizontal="right"/>
    </xf>
    <xf numFmtId="165" fontId="13" fillId="0" borderId="2" xfId="1" applyNumberFormat="1" applyFont="1" applyBorder="1" applyAlignment="1">
      <alignment horizontal="right"/>
    </xf>
    <xf numFmtId="0" fontId="13" fillId="0" borderId="2" xfId="0" applyFont="1" applyBorder="1" applyAlignment="1">
      <alignment horizontal="left"/>
    </xf>
    <xf numFmtId="166" fontId="13" fillId="0" borderId="2" xfId="3" applyNumberFormat="1" applyFont="1" applyBorder="1" applyAlignment="1"/>
    <xf numFmtId="165" fontId="13" fillId="0" borderId="0" xfId="1" applyNumberFormat="1" applyFont="1" applyAlignment="1">
      <alignment horizontal="right"/>
    </xf>
    <xf numFmtId="0" fontId="13" fillId="0" borderId="0" xfId="0" applyFont="1" applyAlignment="1">
      <alignment horizontal="left"/>
    </xf>
    <xf numFmtId="0" fontId="13" fillId="0" borderId="4" xfId="0" applyFont="1" applyBorder="1" applyAlignment="1">
      <alignment horizontal="left"/>
    </xf>
    <xf numFmtId="3" fontId="13" fillId="0" borderId="2" xfId="0" applyNumberFormat="1" applyFont="1" applyBorder="1"/>
    <xf numFmtId="0" fontId="13" fillId="0" borderId="5" xfId="0" applyFont="1" applyBorder="1"/>
    <xf numFmtId="0" fontId="13" fillId="0" borderId="6" xfId="0" applyFont="1" applyBorder="1" applyAlignment="1">
      <alignment horizontal="left"/>
    </xf>
    <xf numFmtId="3" fontId="13" fillId="0" borderId="3" xfId="0" applyNumberFormat="1" applyFont="1" applyBorder="1"/>
    <xf numFmtId="0" fontId="13" fillId="0" borderId="7" xfId="0" applyFont="1" applyBorder="1"/>
    <xf numFmtId="165" fontId="17" fillId="0" borderId="0" xfId="1" applyNumberFormat="1" applyFont="1" applyAlignment="1">
      <alignment horizontal="right"/>
    </xf>
    <xf numFmtId="0" fontId="17" fillId="0" borderId="0" xfId="0" applyFont="1" applyAlignment="1">
      <alignment horizontal="left"/>
    </xf>
    <xf numFmtId="0" fontId="13" fillId="2" borderId="9" xfId="0" applyFont="1" applyFill="1" applyBorder="1"/>
    <xf numFmtId="166" fontId="13" fillId="2" borderId="8" xfId="0" applyNumberFormat="1" applyFont="1" applyFill="1" applyBorder="1" applyAlignment="1">
      <alignment horizontal="right"/>
    </xf>
    <xf numFmtId="166" fontId="13" fillId="0" borderId="0" xfId="0" applyNumberFormat="1" applyFont="1" applyAlignment="1">
      <alignment horizontal="right"/>
    </xf>
    <xf numFmtId="0" fontId="17" fillId="0" borderId="1" xfId="0" applyFont="1" applyBorder="1" applyAlignment="1">
      <alignment horizontal="right"/>
    </xf>
    <xf numFmtId="0" fontId="17" fillId="0" borderId="1" xfId="0" applyFont="1" applyBorder="1" applyAlignment="1">
      <alignment horizontal="left"/>
    </xf>
    <xf numFmtId="0" fontId="17" fillId="0" borderId="2" xfId="0" applyFont="1" applyBorder="1"/>
    <xf numFmtId="164" fontId="13" fillId="0" borderId="0" xfId="0" applyNumberFormat="1" applyFont="1" applyAlignment="1">
      <alignment horizontal="right"/>
    </xf>
    <xf numFmtId="0" fontId="13" fillId="0" borderId="2" xfId="0" applyFont="1" applyBorder="1" applyAlignment="1">
      <alignment horizontal="right"/>
    </xf>
    <xf numFmtId="0" fontId="13" fillId="0" borderId="2" xfId="0" applyFont="1" applyBorder="1"/>
    <xf numFmtId="166" fontId="13" fillId="0" borderId="2" xfId="0" applyNumberFormat="1" applyFont="1" applyBorder="1" applyAlignment="1">
      <alignment horizontal="right"/>
    </xf>
    <xf numFmtId="0" fontId="13" fillId="0" borderId="8" xfId="0" applyFont="1" applyBorder="1"/>
    <xf numFmtId="166" fontId="13" fillId="0" borderId="8" xfId="0" applyNumberFormat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2" borderId="10" xfId="0" applyFont="1" applyFill="1" applyBorder="1"/>
    <xf numFmtId="166" fontId="13" fillId="2" borderId="0" xfId="0" applyNumberFormat="1" applyFont="1" applyFill="1" applyAlignment="1">
      <alignment horizontal="right"/>
    </xf>
    <xf numFmtId="16" fontId="17" fillId="0" borderId="1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left"/>
    </xf>
    <xf numFmtId="0" fontId="18" fillId="0" borderId="0" xfId="0" applyFont="1" applyAlignment="1">
      <alignment vertical="center" wrapText="1"/>
    </xf>
    <xf numFmtId="0" fontId="13" fillId="0" borderId="3" xfId="0" applyFont="1" applyBorder="1" applyAlignment="1">
      <alignment horizontal="right"/>
    </xf>
    <xf numFmtId="0" fontId="13" fillId="0" borderId="3" xfId="0" applyFont="1" applyBorder="1"/>
    <xf numFmtId="166" fontId="13" fillId="0" borderId="3" xfId="0" applyNumberFormat="1" applyFont="1" applyBorder="1" applyAlignment="1">
      <alignment horizontal="right"/>
    </xf>
    <xf numFmtId="0" fontId="17" fillId="0" borderId="1" xfId="0" quotePrefix="1" applyFont="1" applyBorder="1" applyAlignment="1">
      <alignment horizontal="left"/>
    </xf>
    <xf numFmtId="0" fontId="17" fillId="0" borderId="1" xfId="0" applyFont="1" applyBorder="1" applyAlignment="1">
      <alignment horizontal="center" vertical="top"/>
    </xf>
    <xf numFmtId="4" fontId="13" fillId="0" borderId="0" xfId="0" applyNumberFormat="1" applyFont="1"/>
    <xf numFmtId="2" fontId="13" fillId="0" borderId="0" xfId="0" applyNumberFormat="1" applyFont="1"/>
    <xf numFmtId="166" fontId="13" fillId="0" borderId="0" xfId="0" applyNumberFormat="1" applyFont="1"/>
    <xf numFmtId="4" fontId="13" fillId="0" borderId="3" xfId="0" applyNumberFormat="1" applyFont="1" applyBorder="1" applyAlignment="1">
      <alignment horizontal="right"/>
    </xf>
    <xf numFmtId="2" fontId="13" fillId="0" borderId="3" xfId="0" applyNumberFormat="1" applyFont="1" applyBorder="1"/>
    <xf numFmtId="4" fontId="13" fillId="0" borderId="3" xfId="0" applyNumberFormat="1" applyFont="1" applyBorder="1"/>
    <xf numFmtId="167" fontId="13" fillId="0" borderId="0" xfId="0" applyNumberFormat="1" applyFont="1" applyAlignment="1">
      <alignment horizontal="right"/>
    </xf>
    <xf numFmtId="2" fontId="18" fillId="0" borderId="0" xfId="0" applyNumberFormat="1" applyFont="1"/>
    <xf numFmtId="0" fontId="17" fillId="2" borderId="1" xfId="0" applyFont="1" applyFill="1" applyBorder="1" applyAlignment="1">
      <alignment horizontal="right"/>
    </xf>
    <xf numFmtId="0" fontId="17" fillId="2" borderId="1" xfId="0" quotePrefix="1" applyFont="1" applyFill="1" applyBorder="1" applyAlignment="1">
      <alignment horizontal="left"/>
    </xf>
    <xf numFmtId="0" fontId="17" fillId="0" borderId="0" xfId="0" applyFont="1" applyAlignment="1">
      <alignment horizontal="center" vertical="top"/>
    </xf>
    <xf numFmtId="0" fontId="13" fillId="2" borderId="0" xfId="0" applyFont="1" applyFill="1" applyAlignment="1">
      <alignment horizontal="right"/>
    </xf>
    <xf numFmtId="0" fontId="13" fillId="2" borderId="0" xfId="0" applyFont="1" applyFill="1"/>
    <xf numFmtId="0" fontId="13" fillId="2" borderId="3" xfId="0" applyFont="1" applyFill="1" applyBorder="1" applyAlignment="1">
      <alignment horizontal="right"/>
    </xf>
    <xf numFmtId="0" fontId="13" fillId="2" borderId="3" xfId="0" applyFont="1" applyFill="1" applyBorder="1"/>
    <xf numFmtId="164" fontId="12" fillId="0" borderId="1" xfId="1" applyFont="1" applyBorder="1"/>
    <xf numFmtId="0" fontId="17" fillId="0" borderId="1" xfId="0" applyFont="1" applyBorder="1"/>
    <xf numFmtId="168" fontId="13" fillId="0" borderId="0" xfId="0" applyNumberFormat="1" applyFont="1"/>
    <xf numFmtId="168" fontId="13" fillId="0" borderId="0" xfId="0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0" fontId="13" fillId="0" borderId="0" xfId="0" applyFont="1" applyAlignment="1">
      <alignment vertical="center"/>
    </xf>
    <xf numFmtId="168" fontId="13" fillId="0" borderId="3" xfId="0" applyNumberFormat="1" applyFont="1" applyBorder="1"/>
    <xf numFmtId="0" fontId="13" fillId="0" borderId="0" xfId="0" applyFont="1" applyAlignment="1">
      <alignment vertical="top"/>
    </xf>
    <xf numFmtId="0" fontId="13" fillId="0" borderId="3" xfId="0" applyFont="1" applyBorder="1" applyAlignment="1">
      <alignment vertical="top"/>
    </xf>
    <xf numFmtId="0" fontId="13" fillId="0" borderId="0" xfId="0" applyFont="1" applyAlignment="1">
      <alignment horizontal="left" vertical="top"/>
    </xf>
    <xf numFmtId="2" fontId="13" fillId="0" borderId="0" xfId="0" applyNumberFormat="1" applyFont="1" applyAlignment="1">
      <alignment horizontal="right"/>
    </xf>
    <xf numFmtId="0" fontId="14" fillId="2" borderId="0" xfId="0" applyFont="1" applyFill="1"/>
    <xf numFmtId="4" fontId="13" fillId="2" borderId="0" xfId="0" applyNumberFormat="1" applyFont="1" applyFill="1"/>
    <xf numFmtId="4" fontId="13" fillId="0" borderId="2" xfId="0" applyNumberFormat="1" applyFont="1" applyBorder="1"/>
    <xf numFmtId="2" fontId="13" fillId="0" borderId="2" xfId="0" applyNumberFormat="1" applyFont="1" applyBorder="1"/>
    <xf numFmtId="0" fontId="17" fillId="0" borderId="0" xfId="0" applyFont="1" applyAlignment="1">
      <alignment horizontal="right"/>
    </xf>
    <xf numFmtId="0" fontId="17" fillId="0" borderId="0" xfId="0" applyFont="1"/>
    <xf numFmtId="2" fontId="19" fillId="0" borderId="0" xfId="0" applyNumberFormat="1" applyFont="1" applyAlignment="1">
      <alignment vertical="top"/>
    </xf>
    <xf numFmtId="2" fontId="13" fillId="0" borderId="0" xfId="0" applyNumberFormat="1" applyFont="1" applyAlignment="1">
      <alignment vertical="top"/>
    </xf>
    <xf numFmtId="0" fontId="13" fillId="0" borderId="0" xfId="0" applyFont="1" applyAlignment="1">
      <alignment vertical="center" wrapText="1"/>
    </xf>
    <xf numFmtId="2" fontId="13" fillId="0" borderId="3" xfId="0" applyNumberFormat="1" applyFont="1" applyBorder="1" applyAlignment="1">
      <alignment vertical="top"/>
    </xf>
    <xf numFmtId="0" fontId="13" fillId="0" borderId="1" xfId="0" applyFont="1" applyBorder="1"/>
    <xf numFmtId="0" fontId="20" fillId="0" borderId="1" xfId="0" applyFont="1" applyBorder="1" applyAlignment="1">
      <alignment horizontal="center" vertical="top"/>
    </xf>
    <xf numFmtId="0" fontId="2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23" fillId="0" borderId="3" xfId="0" applyFont="1" applyBorder="1"/>
    <xf numFmtId="4" fontId="23" fillId="0" borderId="0" xfId="0" applyNumberFormat="1" applyFont="1"/>
    <xf numFmtId="0" fontId="12" fillId="0" borderId="3" xfId="0" applyFont="1" applyBorder="1" applyAlignment="1">
      <alignment horizontal="left"/>
    </xf>
    <xf numFmtId="0" fontId="12" fillId="0" borderId="3" xfId="0" applyFont="1" applyBorder="1"/>
    <xf numFmtId="0" fontId="17" fillId="0" borderId="3" xfId="0" applyFont="1" applyBorder="1" applyAlignment="1">
      <alignment horizontal="left"/>
    </xf>
    <xf numFmtId="0" fontId="17" fillId="0" borderId="3" xfId="0" applyFont="1" applyBorder="1"/>
    <xf numFmtId="0" fontId="12" fillId="0" borderId="0" xfId="0" applyFont="1"/>
    <xf numFmtId="0" fontId="15" fillId="0" borderId="0" xfId="0" applyFont="1"/>
  </cellXfs>
  <cellStyles count="4">
    <cellStyle name="Navadno" xfId="0" builtinId="0"/>
    <cellStyle name="Navadno 228" xfId="2" xr:uid="{00000000-0005-0000-0000-000001000000}"/>
    <cellStyle name="Navadno_CENIK 2006_2007" xfId="1" xr:uid="{00000000-0005-0000-0000-000002000000}"/>
    <cellStyle name="Valu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2"/>
  <sheetViews>
    <sheetView tabSelected="1" zoomScaleNormal="100" zoomScalePageLayoutView="85" workbookViewId="0">
      <selection activeCell="L320" sqref="L320"/>
    </sheetView>
  </sheetViews>
  <sheetFormatPr defaultColWidth="8.81640625" defaultRowHeight="14.5" x14ac:dyDescent="0.35"/>
  <cols>
    <col min="1" max="1" width="4.81640625" customWidth="1"/>
    <col min="2" max="2" width="86.54296875" customWidth="1"/>
    <col min="3" max="3" width="20.453125" customWidth="1"/>
    <col min="4" max="4" width="30" customWidth="1"/>
    <col min="5" max="5" width="17.26953125" customWidth="1"/>
    <col min="6" max="6" width="42.81640625" style="4" customWidth="1"/>
  </cols>
  <sheetData>
    <row r="1" spans="1:6" ht="20.5" x14ac:dyDescent="0.45">
      <c r="A1" s="10"/>
      <c r="B1" s="11" t="s">
        <v>42</v>
      </c>
      <c r="C1" s="12"/>
      <c r="D1" s="13"/>
      <c r="E1" s="13"/>
      <c r="F1" s="14"/>
    </row>
    <row r="2" spans="1:6" ht="15.5" x14ac:dyDescent="0.35">
      <c r="A2" s="10"/>
      <c r="B2" s="15" t="s">
        <v>314</v>
      </c>
      <c r="C2" s="12"/>
      <c r="D2" s="13"/>
      <c r="E2" s="13"/>
      <c r="F2" s="14"/>
    </row>
    <row r="3" spans="1:6" ht="18" x14ac:dyDescent="0.4">
      <c r="A3" s="16" t="s">
        <v>4</v>
      </c>
      <c r="B3" s="16" t="s">
        <v>0</v>
      </c>
      <c r="C3" s="17"/>
      <c r="D3" s="13"/>
      <c r="E3" s="13"/>
      <c r="F3" s="14"/>
    </row>
    <row r="4" spans="1:6" ht="18" x14ac:dyDescent="0.4">
      <c r="A4" s="10"/>
      <c r="B4" s="16"/>
      <c r="C4" s="17"/>
      <c r="D4" s="13"/>
      <c r="E4" s="13"/>
      <c r="F4" s="14"/>
    </row>
    <row r="5" spans="1:6" ht="30.75" customHeight="1" x14ac:dyDescent="0.35">
      <c r="A5" s="18"/>
      <c r="B5" s="19" t="s">
        <v>139</v>
      </c>
      <c r="C5" s="20" t="s">
        <v>37</v>
      </c>
      <c r="D5" s="13"/>
      <c r="E5" s="13"/>
      <c r="F5" s="14"/>
    </row>
    <row r="6" spans="1:6" ht="18" customHeight="1" x14ac:dyDescent="0.35">
      <c r="A6" s="21" t="s">
        <v>1</v>
      </c>
      <c r="B6" s="22" t="s">
        <v>53</v>
      </c>
      <c r="C6" s="23"/>
      <c r="D6" s="13"/>
      <c r="E6" s="13"/>
      <c r="F6" s="14"/>
    </row>
    <row r="7" spans="1:6" ht="18" customHeight="1" x14ac:dyDescent="0.35">
      <c r="A7" s="24"/>
      <c r="B7" s="25" t="s">
        <v>331</v>
      </c>
      <c r="C7" s="26">
        <v>1950</v>
      </c>
      <c r="D7" s="13"/>
      <c r="E7" s="13"/>
      <c r="F7" s="14"/>
    </row>
    <row r="8" spans="1:6" ht="30" customHeight="1" x14ac:dyDescent="0.35">
      <c r="A8" s="24"/>
      <c r="B8" s="27" t="s">
        <v>77</v>
      </c>
      <c r="C8" s="28">
        <v>1375</v>
      </c>
      <c r="D8" s="13"/>
      <c r="E8" s="13"/>
      <c r="F8" s="14"/>
    </row>
    <row r="9" spans="1:6" ht="18" customHeight="1" x14ac:dyDescent="0.35">
      <c r="A9" s="24"/>
      <c r="B9" s="25" t="s">
        <v>332</v>
      </c>
      <c r="C9" s="26">
        <v>1700</v>
      </c>
      <c r="D9" s="13"/>
      <c r="E9" s="13"/>
      <c r="F9" s="14"/>
    </row>
    <row r="10" spans="1:6" ht="18" customHeight="1" x14ac:dyDescent="0.35">
      <c r="A10" s="24"/>
      <c r="B10" s="25" t="s">
        <v>44</v>
      </c>
      <c r="C10" s="26">
        <v>1250</v>
      </c>
      <c r="D10" s="13"/>
      <c r="E10" s="13"/>
      <c r="F10" s="14"/>
    </row>
    <row r="11" spans="1:6" x14ac:dyDescent="0.35">
      <c r="A11" s="24"/>
      <c r="B11" s="29" t="s">
        <v>219</v>
      </c>
      <c r="C11" s="30">
        <v>1400</v>
      </c>
      <c r="D11" s="13"/>
      <c r="E11" s="13"/>
      <c r="F11" s="14"/>
    </row>
    <row r="12" spans="1:6" x14ac:dyDescent="0.35">
      <c r="A12" s="24"/>
      <c r="B12" s="29" t="s">
        <v>220</v>
      </c>
      <c r="C12" s="30">
        <v>1250</v>
      </c>
      <c r="D12" s="13"/>
      <c r="E12" s="13"/>
      <c r="F12" s="14"/>
    </row>
    <row r="13" spans="1:6" ht="18" customHeight="1" x14ac:dyDescent="0.35">
      <c r="A13" s="24"/>
      <c r="B13" s="25" t="s">
        <v>72</v>
      </c>
      <c r="C13" s="26">
        <v>20</v>
      </c>
      <c r="D13" s="13"/>
      <c r="E13" s="13"/>
      <c r="F13" s="14"/>
    </row>
    <row r="14" spans="1:6" ht="18" customHeight="1" x14ac:dyDescent="0.35">
      <c r="A14" s="24"/>
      <c r="B14" s="25" t="s">
        <v>50</v>
      </c>
      <c r="C14" s="26">
        <v>40</v>
      </c>
      <c r="D14" s="13"/>
      <c r="E14" s="13"/>
      <c r="F14" s="14"/>
    </row>
    <row r="15" spans="1:6" ht="18" customHeight="1" x14ac:dyDescent="0.35">
      <c r="A15" s="24"/>
      <c r="B15" s="25" t="s">
        <v>73</v>
      </c>
      <c r="C15" s="26">
        <v>20</v>
      </c>
      <c r="D15" s="13"/>
      <c r="E15" s="13"/>
      <c r="F15" s="14"/>
    </row>
    <row r="16" spans="1:6" ht="18" customHeight="1" x14ac:dyDescent="0.35">
      <c r="A16" s="24"/>
      <c r="B16" s="25" t="s">
        <v>74</v>
      </c>
      <c r="C16" s="26">
        <v>120</v>
      </c>
      <c r="D16" s="13"/>
      <c r="E16" s="13"/>
      <c r="F16" s="14"/>
    </row>
    <row r="17" spans="1:6" ht="18" customHeight="1" x14ac:dyDescent="0.35">
      <c r="A17" s="24"/>
      <c r="B17" s="25" t="s">
        <v>67</v>
      </c>
      <c r="C17" s="26">
        <v>30</v>
      </c>
      <c r="D17" s="31"/>
      <c r="E17" s="13"/>
      <c r="F17" s="14"/>
    </row>
    <row r="18" spans="1:6" ht="18" customHeight="1" x14ac:dyDescent="0.35">
      <c r="A18" s="24"/>
      <c r="B18" s="25" t="s">
        <v>45</v>
      </c>
      <c r="C18" s="26">
        <v>42.4</v>
      </c>
      <c r="D18" s="13"/>
      <c r="E18" s="13"/>
      <c r="F18" s="14"/>
    </row>
    <row r="19" spans="1:6" ht="44.25" customHeight="1" x14ac:dyDescent="0.35">
      <c r="A19" s="24"/>
      <c r="B19" s="27" t="s">
        <v>46</v>
      </c>
      <c r="C19" s="28">
        <v>37</v>
      </c>
      <c r="D19" s="13"/>
      <c r="E19" s="13"/>
      <c r="F19" s="14"/>
    </row>
    <row r="20" spans="1:6" ht="18.75" customHeight="1" x14ac:dyDescent="0.35">
      <c r="A20" s="24"/>
      <c r="B20" s="32" t="s">
        <v>70</v>
      </c>
      <c r="C20" s="26">
        <v>40</v>
      </c>
      <c r="D20" s="13"/>
      <c r="E20" s="13"/>
      <c r="F20" s="14"/>
    </row>
    <row r="21" spans="1:6" ht="30" customHeight="1" x14ac:dyDescent="0.35">
      <c r="A21" s="24"/>
      <c r="B21" s="32" t="s">
        <v>47</v>
      </c>
      <c r="C21" s="33" t="s">
        <v>48</v>
      </c>
      <c r="D21" s="13"/>
      <c r="E21" s="13"/>
      <c r="F21" s="14"/>
    </row>
    <row r="22" spans="1:6" ht="18" customHeight="1" x14ac:dyDescent="0.35">
      <c r="A22" s="24"/>
      <c r="B22" s="25" t="s">
        <v>75</v>
      </c>
      <c r="C22" s="26">
        <v>5</v>
      </c>
      <c r="D22" s="13"/>
      <c r="E22" s="13"/>
      <c r="F22" s="14"/>
    </row>
    <row r="23" spans="1:6" ht="18" customHeight="1" x14ac:dyDescent="0.35">
      <c r="A23" s="24"/>
      <c r="B23" s="25" t="s">
        <v>49</v>
      </c>
      <c r="C23" s="26">
        <v>30</v>
      </c>
      <c r="D23" s="13"/>
      <c r="E23" s="13"/>
      <c r="F23" s="14"/>
    </row>
    <row r="24" spans="1:6" ht="18" customHeight="1" x14ac:dyDescent="0.35">
      <c r="A24" s="24" t="s">
        <v>2</v>
      </c>
      <c r="B24" s="34" t="s">
        <v>3</v>
      </c>
      <c r="C24" s="35"/>
      <c r="D24" s="13"/>
      <c r="E24" s="13"/>
      <c r="F24" s="14"/>
    </row>
    <row r="25" spans="1:6" ht="18" customHeight="1" x14ac:dyDescent="0.35">
      <c r="A25" s="24"/>
      <c r="B25" s="25" t="s">
        <v>51</v>
      </c>
      <c r="C25" s="26">
        <v>60</v>
      </c>
      <c r="D25" s="13"/>
      <c r="E25" s="13"/>
      <c r="F25" s="14"/>
    </row>
    <row r="26" spans="1:6" ht="18" customHeight="1" x14ac:dyDescent="0.35">
      <c r="A26" s="24"/>
      <c r="B26" s="25" t="s">
        <v>52</v>
      </c>
      <c r="C26" s="26">
        <v>20</v>
      </c>
      <c r="D26" s="13"/>
      <c r="E26" s="13"/>
      <c r="F26" s="14"/>
    </row>
    <row r="27" spans="1:6" ht="18" customHeight="1" x14ac:dyDescent="0.35">
      <c r="A27" s="24"/>
      <c r="B27" s="25" t="s">
        <v>72</v>
      </c>
      <c r="C27" s="26">
        <v>20</v>
      </c>
      <c r="D27" s="13"/>
      <c r="E27" s="13"/>
      <c r="F27" s="14"/>
    </row>
    <row r="28" spans="1:6" ht="18" customHeight="1" x14ac:dyDescent="0.35">
      <c r="A28" s="24"/>
      <c r="B28" s="25" t="s">
        <v>50</v>
      </c>
      <c r="C28" s="26">
        <v>40</v>
      </c>
      <c r="D28" s="13"/>
      <c r="E28" s="13"/>
      <c r="F28" s="14"/>
    </row>
    <row r="29" spans="1:6" ht="18" customHeight="1" x14ac:dyDescent="0.35">
      <c r="A29" s="24"/>
      <c r="B29" s="25" t="s">
        <v>73</v>
      </c>
      <c r="C29" s="26">
        <v>20</v>
      </c>
      <c r="D29" s="13"/>
      <c r="E29" s="13"/>
      <c r="F29" s="14"/>
    </row>
    <row r="30" spans="1:6" ht="18" customHeight="1" x14ac:dyDescent="0.35">
      <c r="A30" s="24"/>
      <c r="B30" s="25" t="s">
        <v>74</v>
      </c>
      <c r="C30" s="26">
        <v>120</v>
      </c>
      <c r="D30" s="13"/>
      <c r="E30" s="13"/>
      <c r="F30" s="14"/>
    </row>
    <row r="31" spans="1:6" ht="17.25" customHeight="1" x14ac:dyDescent="0.35">
      <c r="A31" s="24"/>
      <c r="B31" s="25" t="s">
        <v>67</v>
      </c>
      <c r="C31" s="26">
        <v>30</v>
      </c>
      <c r="D31" s="13"/>
      <c r="E31" s="13"/>
      <c r="F31" s="14"/>
    </row>
    <row r="32" spans="1:6" ht="17.25" customHeight="1" x14ac:dyDescent="0.35">
      <c r="A32" s="24"/>
      <c r="B32" s="25" t="s">
        <v>68</v>
      </c>
      <c r="C32" s="26">
        <v>5</v>
      </c>
      <c r="D32" s="13"/>
      <c r="E32" s="13"/>
      <c r="F32" s="14"/>
    </row>
    <row r="33" spans="1:6" ht="17.25" customHeight="1" x14ac:dyDescent="0.35">
      <c r="A33" s="24"/>
      <c r="B33" s="25" t="s">
        <v>49</v>
      </c>
      <c r="C33" s="26">
        <v>30</v>
      </c>
      <c r="D33" s="13"/>
      <c r="E33" s="13"/>
      <c r="F33" s="14"/>
    </row>
    <row r="34" spans="1:6" ht="32.25" customHeight="1" x14ac:dyDescent="0.35">
      <c r="A34" s="24"/>
      <c r="B34" s="32" t="s">
        <v>69</v>
      </c>
      <c r="C34" s="36" t="s">
        <v>48</v>
      </c>
      <c r="D34" s="13"/>
      <c r="E34" s="13"/>
      <c r="F34" s="14"/>
    </row>
    <row r="35" spans="1:6" ht="18" customHeight="1" x14ac:dyDescent="0.35">
      <c r="A35" s="24"/>
      <c r="B35" s="32" t="s">
        <v>70</v>
      </c>
      <c r="C35" s="26">
        <v>40</v>
      </c>
      <c r="D35" s="13"/>
      <c r="E35" s="13"/>
      <c r="F35" s="14"/>
    </row>
    <row r="36" spans="1:6" ht="18" customHeight="1" x14ac:dyDescent="0.35">
      <c r="A36" s="37"/>
      <c r="B36" s="38" t="s">
        <v>71</v>
      </c>
      <c r="C36" s="39">
        <v>40</v>
      </c>
      <c r="D36" s="13"/>
      <c r="E36" s="13"/>
      <c r="F36" s="14"/>
    </row>
    <row r="37" spans="1:6" ht="18" customHeight="1" x14ac:dyDescent="0.35">
      <c r="A37" s="24"/>
      <c r="B37" s="25"/>
      <c r="C37" s="26"/>
      <c r="D37" s="13"/>
      <c r="E37" s="13"/>
      <c r="F37" s="14"/>
    </row>
    <row r="38" spans="1:6" ht="18" customHeight="1" x14ac:dyDescent="0.35">
      <c r="A38" s="24"/>
      <c r="B38" s="25"/>
      <c r="C38" s="26"/>
      <c r="D38" s="13"/>
      <c r="E38" s="13"/>
      <c r="F38" s="14"/>
    </row>
    <row r="39" spans="1:6" s="1" customFormat="1" ht="29.25" customHeight="1" x14ac:dyDescent="0.35">
      <c r="A39" s="40" t="s">
        <v>277</v>
      </c>
      <c r="B39" s="41" t="s">
        <v>111</v>
      </c>
      <c r="C39" s="42" t="s">
        <v>37</v>
      </c>
      <c r="D39" s="43" t="s">
        <v>39</v>
      </c>
      <c r="E39" s="43" t="s">
        <v>38</v>
      </c>
      <c r="F39" s="44"/>
    </row>
    <row r="40" spans="1:6" s="1" customFormat="1" ht="18" customHeight="1" x14ac:dyDescent="0.35">
      <c r="A40" s="45"/>
      <c r="B40" s="46" t="s">
        <v>60</v>
      </c>
      <c r="C40" s="47"/>
      <c r="D40" s="48"/>
      <c r="E40" s="48"/>
      <c r="F40" s="44"/>
    </row>
    <row r="41" spans="1:6" s="1" customFormat="1" ht="18" customHeight="1" x14ac:dyDescent="0.35">
      <c r="A41" s="45"/>
      <c r="B41" s="49" t="s">
        <v>221</v>
      </c>
      <c r="C41" s="50">
        <f t="shared" ref="C41:C45" si="0">SUM(E41-D41)</f>
        <v>5.7377049099999997</v>
      </c>
      <c r="D41" s="51">
        <f t="shared" ref="D41:D52" si="1">E41*18.032787/100</f>
        <v>1.2622950899999998</v>
      </c>
      <c r="E41" s="50">
        <v>7</v>
      </c>
      <c r="F41" s="44"/>
    </row>
    <row r="42" spans="1:6" s="1" customFormat="1" ht="18" customHeight="1" x14ac:dyDescent="0.35">
      <c r="A42" s="45"/>
      <c r="B42" s="49" t="s">
        <v>222</v>
      </c>
      <c r="C42" s="50">
        <f t="shared" si="0"/>
        <v>4.9180327799999999</v>
      </c>
      <c r="D42" s="51">
        <f t="shared" si="1"/>
        <v>1.0819672199999999</v>
      </c>
      <c r="E42" s="50">
        <v>6</v>
      </c>
      <c r="F42" s="44"/>
    </row>
    <row r="43" spans="1:6" s="9" customFormat="1" ht="18" customHeight="1" x14ac:dyDescent="0.35">
      <c r="A43" s="45"/>
      <c r="B43" s="52" t="s">
        <v>318</v>
      </c>
      <c r="C43" s="50">
        <f t="shared" si="0"/>
        <v>3.2786885200000002</v>
      </c>
      <c r="D43" s="51">
        <f t="shared" si="1"/>
        <v>0.72131148</v>
      </c>
      <c r="E43" s="50">
        <v>4</v>
      </c>
      <c r="F43" s="44"/>
    </row>
    <row r="44" spans="1:6" s="9" customFormat="1" ht="18" customHeight="1" x14ac:dyDescent="0.35">
      <c r="A44" s="45"/>
      <c r="B44" s="53" t="s">
        <v>223</v>
      </c>
      <c r="C44" s="50">
        <f t="shared" si="0"/>
        <v>6.5573770400000004</v>
      </c>
      <c r="D44" s="51">
        <f t="shared" si="1"/>
        <v>1.44262296</v>
      </c>
      <c r="E44" s="50">
        <v>8</v>
      </c>
      <c r="F44" s="44"/>
    </row>
    <row r="45" spans="1:6" s="9" customFormat="1" ht="18" customHeight="1" x14ac:dyDescent="0.35">
      <c r="A45" s="54"/>
      <c r="B45" s="55" t="s">
        <v>224</v>
      </c>
      <c r="C45" s="56">
        <f t="shared" si="0"/>
        <v>7.3770491700000003</v>
      </c>
      <c r="D45" s="57">
        <f t="shared" si="1"/>
        <v>1.6229508299999997</v>
      </c>
      <c r="E45" s="56">
        <v>9</v>
      </c>
      <c r="F45" s="44"/>
    </row>
    <row r="46" spans="1:6" s="9" customFormat="1" ht="18" customHeight="1" x14ac:dyDescent="0.35">
      <c r="A46" s="45"/>
      <c r="B46" s="58" t="s">
        <v>114</v>
      </c>
      <c r="C46" s="50"/>
      <c r="D46" s="51"/>
      <c r="E46" s="50"/>
      <c r="F46" s="44"/>
    </row>
    <row r="47" spans="1:6" s="9" customFormat="1" ht="18" customHeight="1" x14ac:dyDescent="0.35">
      <c r="A47" s="45"/>
      <c r="B47" s="49" t="s">
        <v>115</v>
      </c>
      <c r="C47" s="50">
        <f t="shared" ref="C47:C52" si="2">SUM(E47-D47)</f>
        <v>11.475409819999999</v>
      </c>
      <c r="D47" s="51">
        <f t="shared" si="1"/>
        <v>2.5245901799999997</v>
      </c>
      <c r="E47" s="50">
        <v>14</v>
      </c>
      <c r="F47" s="44"/>
    </row>
    <row r="48" spans="1:6" s="9" customFormat="1" ht="18" customHeight="1" x14ac:dyDescent="0.35">
      <c r="A48" s="54"/>
      <c r="B48" s="55" t="s">
        <v>116</v>
      </c>
      <c r="C48" s="56">
        <f t="shared" si="2"/>
        <v>12.29508195</v>
      </c>
      <c r="D48" s="57">
        <f t="shared" si="1"/>
        <v>2.7049180499999999</v>
      </c>
      <c r="E48" s="56">
        <v>15</v>
      </c>
      <c r="F48" s="44"/>
    </row>
    <row r="49" spans="1:6" s="9" customFormat="1" ht="18" customHeight="1" x14ac:dyDescent="0.35">
      <c r="A49" s="45"/>
      <c r="B49" s="46" t="s">
        <v>61</v>
      </c>
      <c r="C49" s="50"/>
      <c r="D49" s="51"/>
      <c r="E49" s="50"/>
      <c r="F49" s="44"/>
    </row>
    <row r="50" spans="1:6" s="9" customFormat="1" ht="18" customHeight="1" x14ac:dyDescent="0.35">
      <c r="A50" s="45"/>
      <c r="B50" s="49" t="s">
        <v>225</v>
      </c>
      <c r="C50" s="50">
        <f t="shared" ref="C50" si="3">SUM(E50-D50)</f>
        <v>4.9180327799999999</v>
      </c>
      <c r="D50" s="51">
        <f t="shared" si="1"/>
        <v>1.0819672199999999</v>
      </c>
      <c r="E50" s="50">
        <v>6</v>
      </c>
      <c r="F50" s="44"/>
    </row>
    <row r="51" spans="1:6" s="9" customFormat="1" ht="18" customHeight="1" x14ac:dyDescent="0.35">
      <c r="A51" s="45"/>
      <c r="B51" s="49" t="s">
        <v>62</v>
      </c>
      <c r="C51" s="50">
        <v>5.74</v>
      </c>
      <c r="D51" s="51">
        <v>1.26</v>
      </c>
      <c r="E51" s="50">
        <v>7</v>
      </c>
      <c r="F51" s="44"/>
    </row>
    <row r="52" spans="1:6" s="9" customFormat="1" ht="18" customHeight="1" x14ac:dyDescent="0.35">
      <c r="A52" s="54"/>
      <c r="B52" s="55" t="s">
        <v>63</v>
      </c>
      <c r="C52" s="56">
        <f t="shared" si="2"/>
        <v>7.3770491700000003</v>
      </c>
      <c r="D52" s="57">
        <f t="shared" si="1"/>
        <v>1.6229508299999997</v>
      </c>
      <c r="E52" s="56">
        <v>9</v>
      </c>
      <c r="F52" s="44"/>
    </row>
    <row r="53" spans="1:6" s="9" customFormat="1" ht="18" customHeight="1" x14ac:dyDescent="0.35">
      <c r="A53" s="45"/>
      <c r="B53" s="58" t="s">
        <v>117</v>
      </c>
      <c r="C53" s="50"/>
      <c r="D53" s="51"/>
      <c r="E53" s="50"/>
      <c r="F53" s="44"/>
    </row>
    <row r="54" spans="1:6" s="9" customFormat="1" ht="18" customHeight="1" x14ac:dyDescent="0.35">
      <c r="A54" s="45"/>
      <c r="B54" s="59" t="s">
        <v>226</v>
      </c>
      <c r="C54" s="50">
        <f t="shared" ref="C54:C59" si="4">SUM(E54-D54)</f>
        <v>6.5573770400000004</v>
      </c>
      <c r="D54" s="51">
        <f t="shared" ref="D54:D59" si="5">E54*18.032787/100</f>
        <v>1.44262296</v>
      </c>
      <c r="E54" s="50">
        <v>8</v>
      </c>
      <c r="F54" s="44"/>
    </row>
    <row r="55" spans="1:6" s="9" customFormat="1" ht="18" customHeight="1" x14ac:dyDescent="0.35">
      <c r="A55" s="45"/>
      <c r="B55" s="59" t="s">
        <v>227</v>
      </c>
      <c r="C55" s="50">
        <f t="shared" si="4"/>
        <v>12.29508195</v>
      </c>
      <c r="D55" s="51">
        <f t="shared" si="5"/>
        <v>2.7049180499999999</v>
      </c>
      <c r="E55" s="50">
        <v>15</v>
      </c>
      <c r="F55" s="44"/>
    </row>
    <row r="56" spans="1:6" s="9" customFormat="1" ht="18" customHeight="1" x14ac:dyDescent="0.35">
      <c r="A56" s="45"/>
      <c r="B56" s="59" t="s">
        <v>228</v>
      </c>
      <c r="C56" s="50">
        <f t="shared" si="4"/>
        <v>6.5573770400000004</v>
      </c>
      <c r="D56" s="51">
        <f t="shared" si="5"/>
        <v>1.44262296</v>
      </c>
      <c r="E56" s="50">
        <v>8</v>
      </c>
      <c r="F56" s="44"/>
    </row>
    <row r="57" spans="1:6" s="9" customFormat="1" ht="18" customHeight="1" x14ac:dyDescent="0.35">
      <c r="A57" s="45"/>
      <c r="B57" s="59" t="s">
        <v>229</v>
      </c>
      <c r="C57" s="50">
        <f t="shared" si="4"/>
        <v>3.2786885200000002</v>
      </c>
      <c r="D57" s="51">
        <f t="shared" si="5"/>
        <v>0.72131148</v>
      </c>
      <c r="E57" s="50">
        <v>4</v>
      </c>
      <c r="F57" s="44"/>
    </row>
    <row r="58" spans="1:6" s="9" customFormat="1" ht="18" customHeight="1" x14ac:dyDescent="0.35">
      <c r="A58" s="45"/>
      <c r="B58" s="59" t="s">
        <v>319</v>
      </c>
      <c r="C58" s="50">
        <f t="shared" si="4"/>
        <v>12.29508195</v>
      </c>
      <c r="D58" s="51">
        <f t="shared" si="5"/>
        <v>2.7049180499999999</v>
      </c>
      <c r="E58" s="50">
        <v>15</v>
      </c>
      <c r="F58" s="44"/>
    </row>
    <row r="59" spans="1:6" s="9" customFormat="1" ht="18" customHeight="1" x14ac:dyDescent="0.35">
      <c r="A59" s="45"/>
      <c r="B59" s="59" t="s">
        <v>230</v>
      </c>
      <c r="C59" s="50">
        <f t="shared" si="4"/>
        <v>4.09836065</v>
      </c>
      <c r="D59" s="51">
        <f t="shared" si="5"/>
        <v>0.90163934999999995</v>
      </c>
      <c r="E59" s="50">
        <v>5</v>
      </c>
      <c r="F59" s="44"/>
    </row>
    <row r="60" spans="1:6" s="9" customFormat="1" ht="18" customHeight="1" x14ac:dyDescent="0.35">
      <c r="A60" s="60"/>
      <c r="B60" s="61" t="s">
        <v>64</v>
      </c>
      <c r="C60" s="62"/>
      <c r="D60" s="63"/>
      <c r="E60" s="62"/>
      <c r="F60" s="44"/>
    </row>
    <row r="61" spans="1:6" s="9" customFormat="1" ht="18" customHeight="1" x14ac:dyDescent="0.35">
      <c r="A61" s="45"/>
      <c r="B61" s="59" t="s">
        <v>231</v>
      </c>
      <c r="C61" s="50">
        <f t="shared" ref="C61:C62" si="6">SUM(E61-D61)</f>
        <v>7.3770491700000003</v>
      </c>
      <c r="D61" s="51">
        <f t="shared" ref="D61:D62" si="7">E61*18.032787/100</f>
        <v>1.6229508299999997</v>
      </c>
      <c r="E61" s="50">
        <v>9</v>
      </c>
      <c r="F61" s="44"/>
    </row>
    <row r="62" spans="1:6" s="1" customFormat="1" ht="18" customHeight="1" x14ac:dyDescent="0.35">
      <c r="A62" s="54"/>
      <c r="B62" s="64" t="s">
        <v>232</v>
      </c>
      <c r="C62" s="56">
        <f t="shared" si="6"/>
        <v>4.9180327799999999</v>
      </c>
      <c r="D62" s="57">
        <f t="shared" si="7"/>
        <v>1.0819672199999999</v>
      </c>
      <c r="E62" s="56">
        <v>6</v>
      </c>
      <c r="F62" s="44"/>
    </row>
    <row r="63" spans="1:6" s="1" customFormat="1" ht="18" customHeight="1" x14ac:dyDescent="0.35">
      <c r="A63" s="45"/>
      <c r="B63" s="46" t="s">
        <v>65</v>
      </c>
      <c r="C63" s="50"/>
      <c r="D63" s="51"/>
      <c r="E63" s="50"/>
      <c r="F63" s="44"/>
    </row>
    <row r="64" spans="1:6" s="1" customFormat="1" ht="18" customHeight="1" x14ac:dyDescent="0.35">
      <c r="A64" s="45"/>
      <c r="B64" s="49" t="s">
        <v>118</v>
      </c>
      <c r="C64" s="50">
        <f t="shared" ref="C64:C68" si="8">SUM(E64-D64)</f>
        <v>4.09836065</v>
      </c>
      <c r="D64" s="51">
        <f t="shared" ref="D64:D105" si="9">E64*18.032787/100</f>
        <v>0.90163934999999995</v>
      </c>
      <c r="E64" s="50">
        <v>5</v>
      </c>
      <c r="F64" s="44"/>
    </row>
    <row r="65" spans="1:9" s="1" customFormat="1" ht="18" customHeight="1" x14ac:dyDescent="0.35">
      <c r="A65" s="45"/>
      <c r="B65" s="53" t="s">
        <v>233</v>
      </c>
      <c r="C65" s="50">
        <f t="shared" si="8"/>
        <v>4.09836065</v>
      </c>
      <c r="D65" s="51">
        <f t="shared" si="9"/>
        <v>0.90163934999999995</v>
      </c>
      <c r="E65" s="50">
        <v>5</v>
      </c>
      <c r="F65" s="44"/>
    </row>
    <row r="66" spans="1:9" s="1" customFormat="1" ht="18" customHeight="1" x14ac:dyDescent="0.35">
      <c r="A66" s="45"/>
      <c r="B66" s="53" t="s">
        <v>119</v>
      </c>
      <c r="C66" s="50">
        <f t="shared" si="8"/>
        <v>4.9180327799999999</v>
      </c>
      <c r="D66" s="51">
        <f t="shared" si="9"/>
        <v>1.0819672199999999</v>
      </c>
      <c r="E66" s="50">
        <v>6</v>
      </c>
      <c r="F66" s="44"/>
    </row>
    <row r="67" spans="1:9" s="1" customFormat="1" ht="18" customHeight="1" x14ac:dyDescent="0.35">
      <c r="A67" s="45"/>
      <c r="B67" s="53" t="s">
        <v>234</v>
      </c>
      <c r="C67" s="50">
        <f t="shared" si="8"/>
        <v>5.7377049099999997</v>
      </c>
      <c r="D67" s="51">
        <f t="shared" si="9"/>
        <v>1.2622950899999998</v>
      </c>
      <c r="E67" s="50">
        <v>7</v>
      </c>
      <c r="F67" s="44"/>
    </row>
    <row r="68" spans="1:9" s="1" customFormat="1" ht="18" customHeight="1" x14ac:dyDescent="0.35">
      <c r="A68" s="54"/>
      <c r="B68" s="65" t="s">
        <v>235</v>
      </c>
      <c r="C68" s="56">
        <f t="shared" si="8"/>
        <v>6.5573770400000004</v>
      </c>
      <c r="D68" s="57">
        <f t="shared" si="9"/>
        <v>1.44262296</v>
      </c>
      <c r="E68" s="56">
        <v>8</v>
      </c>
      <c r="F68" s="44"/>
    </row>
    <row r="69" spans="1:9" s="1" customFormat="1" ht="18" customHeight="1" x14ac:dyDescent="0.35">
      <c r="A69" s="45"/>
      <c r="B69" s="58" t="s">
        <v>120</v>
      </c>
      <c r="C69" s="50"/>
      <c r="D69" s="51"/>
      <c r="E69" s="50"/>
      <c r="F69" s="44"/>
    </row>
    <row r="70" spans="1:9" s="1" customFormat="1" ht="18" customHeight="1" x14ac:dyDescent="0.35">
      <c r="A70" s="45"/>
      <c r="B70" s="49" t="s">
        <v>247</v>
      </c>
      <c r="C70" s="50">
        <f t="shared" ref="C70" si="10">SUM(E70-D70)</f>
        <v>3.2786885200000002</v>
      </c>
      <c r="D70" s="51">
        <f t="shared" ref="D70" si="11">E70*18.032787/100</f>
        <v>0.72131148</v>
      </c>
      <c r="E70" s="50">
        <v>4</v>
      </c>
      <c r="F70" s="66"/>
      <c r="G70" s="9"/>
      <c r="H70" s="9"/>
      <c r="I70" s="9"/>
    </row>
    <row r="71" spans="1:9" s="1" customFormat="1" ht="18" customHeight="1" x14ac:dyDescent="0.35">
      <c r="A71" s="45"/>
      <c r="B71" s="49" t="s">
        <v>236</v>
      </c>
      <c r="C71" s="50">
        <f t="shared" ref="C71:C72" si="12">SUM(E71-D71)</f>
        <v>4.9180327799999999</v>
      </c>
      <c r="D71" s="51">
        <f t="shared" si="9"/>
        <v>1.0819672199999999</v>
      </c>
      <c r="E71" s="67">
        <v>6</v>
      </c>
      <c r="F71" s="44"/>
    </row>
    <row r="72" spans="1:9" s="1" customFormat="1" ht="18" customHeight="1" x14ac:dyDescent="0.35">
      <c r="A72" s="54"/>
      <c r="B72" s="55" t="s">
        <v>121</v>
      </c>
      <c r="C72" s="56">
        <f t="shared" si="12"/>
        <v>3.2786885200000002</v>
      </c>
      <c r="D72" s="57">
        <f t="shared" si="9"/>
        <v>0.72131148</v>
      </c>
      <c r="E72" s="56">
        <v>4</v>
      </c>
      <c r="F72" s="44"/>
    </row>
    <row r="73" spans="1:9" s="1" customFormat="1" ht="18" customHeight="1" x14ac:dyDescent="0.35">
      <c r="A73" s="45"/>
      <c r="B73" s="58" t="s">
        <v>122</v>
      </c>
      <c r="C73" s="50"/>
      <c r="D73" s="51"/>
      <c r="E73" s="50"/>
      <c r="F73" s="44"/>
    </row>
    <row r="74" spans="1:9" s="1" customFormat="1" ht="18" customHeight="1" x14ac:dyDescent="0.35">
      <c r="A74" s="45"/>
      <c r="B74" s="49" t="s">
        <v>123</v>
      </c>
      <c r="C74" s="50">
        <f t="shared" ref="C74:C77" si="13">SUM(E74-D74)</f>
        <v>5.7377049099999997</v>
      </c>
      <c r="D74" s="51">
        <f t="shared" si="9"/>
        <v>1.2622950899999998</v>
      </c>
      <c r="E74" s="50">
        <v>7</v>
      </c>
      <c r="F74" s="44"/>
    </row>
    <row r="75" spans="1:9" s="1" customFormat="1" ht="18" customHeight="1" x14ac:dyDescent="0.35">
      <c r="A75" s="45"/>
      <c r="B75" s="49" t="s">
        <v>124</v>
      </c>
      <c r="C75" s="50">
        <f t="shared" si="13"/>
        <v>7.3770491700000003</v>
      </c>
      <c r="D75" s="51">
        <f t="shared" si="9"/>
        <v>1.6229508299999997</v>
      </c>
      <c r="E75" s="50">
        <v>9</v>
      </c>
      <c r="F75" s="44"/>
    </row>
    <row r="76" spans="1:9" s="1" customFormat="1" ht="18" customHeight="1" x14ac:dyDescent="0.35">
      <c r="A76" s="45"/>
      <c r="B76" s="49" t="s">
        <v>125</v>
      </c>
      <c r="C76" s="50">
        <f t="shared" si="13"/>
        <v>24.5901639</v>
      </c>
      <c r="D76" s="51">
        <f t="shared" si="9"/>
        <v>5.4098360999999997</v>
      </c>
      <c r="E76" s="50">
        <v>30</v>
      </c>
      <c r="F76" s="44"/>
    </row>
    <row r="77" spans="1:9" s="1" customFormat="1" ht="18" customHeight="1" x14ac:dyDescent="0.35">
      <c r="A77" s="45"/>
      <c r="B77" s="49" t="s">
        <v>126</v>
      </c>
      <c r="C77" s="50">
        <f t="shared" si="13"/>
        <v>32.7868852</v>
      </c>
      <c r="D77" s="51">
        <f t="shared" si="9"/>
        <v>7.2131147999999996</v>
      </c>
      <c r="E77" s="50">
        <v>40</v>
      </c>
      <c r="F77" s="44"/>
    </row>
    <row r="78" spans="1:9" s="1" customFormat="1" ht="18" customHeight="1" x14ac:dyDescent="0.35">
      <c r="A78" s="45"/>
      <c r="B78" s="49" t="s">
        <v>237</v>
      </c>
      <c r="C78" s="50">
        <f>SUM(E78-D78)</f>
        <v>8.1967213000000001</v>
      </c>
      <c r="D78" s="51">
        <f>E78*18.032787/100</f>
        <v>1.8032786999999999</v>
      </c>
      <c r="E78" s="50">
        <v>10</v>
      </c>
      <c r="F78" s="44"/>
    </row>
    <row r="79" spans="1:9" s="1" customFormat="1" ht="18" customHeight="1" x14ac:dyDescent="0.35">
      <c r="A79" s="54"/>
      <c r="B79" s="55" t="s">
        <v>238</v>
      </c>
      <c r="C79" s="56">
        <f>SUM(E79-D79)</f>
        <v>6.5573770400000004</v>
      </c>
      <c r="D79" s="57">
        <f>E79*18.032787/100</f>
        <v>1.44262296</v>
      </c>
      <c r="E79" s="56">
        <v>8</v>
      </c>
      <c r="F79" s="44"/>
    </row>
    <row r="80" spans="1:9" s="1" customFormat="1" ht="18" customHeight="1" x14ac:dyDescent="0.35">
      <c r="A80" s="45"/>
      <c r="B80" s="58" t="s">
        <v>127</v>
      </c>
      <c r="C80" s="50"/>
      <c r="D80" s="51"/>
      <c r="E80" s="50"/>
      <c r="F80" s="44"/>
    </row>
    <row r="81" spans="1:6" s="1" customFormat="1" ht="18" customHeight="1" x14ac:dyDescent="0.35">
      <c r="A81" s="45"/>
      <c r="B81" s="49" t="s">
        <v>128</v>
      </c>
      <c r="C81" s="50">
        <f t="shared" ref="C81:C90" si="14">SUM(E81-D81)</f>
        <v>7.3770491700000003</v>
      </c>
      <c r="D81" s="51">
        <f t="shared" si="9"/>
        <v>1.6229508299999997</v>
      </c>
      <c r="E81" s="50">
        <v>9</v>
      </c>
      <c r="F81" s="44"/>
    </row>
    <row r="82" spans="1:6" s="1" customFormat="1" ht="18" customHeight="1" x14ac:dyDescent="0.35">
      <c r="A82" s="45"/>
      <c r="B82" s="49" t="s">
        <v>239</v>
      </c>
      <c r="C82" s="50">
        <f t="shared" ref="C82" si="15">SUM(E82-D82)</f>
        <v>7.3770491700000003</v>
      </c>
      <c r="D82" s="51">
        <f t="shared" si="9"/>
        <v>1.6229508299999997</v>
      </c>
      <c r="E82" s="50">
        <v>9</v>
      </c>
      <c r="F82" s="44"/>
    </row>
    <row r="83" spans="1:6" s="1" customFormat="1" ht="18" customHeight="1" x14ac:dyDescent="0.35">
      <c r="A83" s="45"/>
      <c r="B83" s="49" t="s">
        <v>129</v>
      </c>
      <c r="C83" s="50">
        <f t="shared" si="14"/>
        <v>4.09836065</v>
      </c>
      <c r="D83" s="51">
        <f t="shared" si="9"/>
        <v>0.90163934999999995</v>
      </c>
      <c r="E83" s="50">
        <v>5</v>
      </c>
      <c r="F83" s="44"/>
    </row>
    <row r="84" spans="1:6" s="1" customFormat="1" ht="18" customHeight="1" x14ac:dyDescent="0.35">
      <c r="A84" s="45"/>
      <c r="B84" s="49" t="s">
        <v>154</v>
      </c>
      <c r="C84" s="50">
        <f t="shared" si="14"/>
        <v>7.3770491700000003</v>
      </c>
      <c r="D84" s="51">
        <f t="shared" si="9"/>
        <v>1.6229508299999997</v>
      </c>
      <c r="E84" s="50">
        <v>9</v>
      </c>
      <c r="F84" s="44"/>
    </row>
    <row r="85" spans="1:6" s="1" customFormat="1" ht="18" customHeight="1" x14ac:dyDescent="0.35">
      <c r="A85" s="45"/>
      <c r="B85" s="49" t="s">
        <v>130</v>
      </c>
      <c r="C85" s="50">
        <f t="shared" si="14"/>
        <v>6.5573770400000004</v>
      </c>
      <c r="D85" s="51">
        <f t="shared" si="9"/>
        <v>1.44262296</v>
      </c>
      <c r="E85" s="50">
        <v>8</v>
      </c>
      <c r="F85" s="44"/>
    </row>
    <row r="86" spans="1:6" s="1" customFormat="1" ht="18" customHeight="1" x14ac:dyDescent="0.35">
      <c r="A86" s="45"/>
      <c r="B86" s="49" t="s">
        <v>131</v>
      </c>
      <c r="C86" s="50">
        <f t="shared" si="14"/>
        <v>4.09836065</v>
      </c>
      <c r="D86" s="51">
        <f t="shared" si="9"/>
        <v>0.90163934999999995</v>
      </c>
      <c r="E86" s="50">
        <v>5</v>
      </c>
      <c r="F86" s="44"/>
    </row>
    <row r="87" spans="1:6" s="1" customFormat="1" ht="18" customHeight="1" x14ac:dyDescent="0.35">
      <c r="A87" s="54"/>
      <c r="B87" s="55" t="s">
        <v>132</v>
      </c>
      <c r="C87" s="56">
        <f t="shared" si="14"/>
        <v>4.09836065</v>
      </c>
      <c r="D87" s="57">
        <f t="shared" si="9"/>
        <v>0.90163934999999995</v>
      </c>
      <c r="E87" s="56">
        <v>5</v>
      </c>
      <c r="F87" s="44"/>
    </row>
    <row r="88" spans="1:6" s="1" customFormat="1" ht="18" customHeight="1" x14ac:dyDescent="0.35">
      <c r="A88" s="45"/>
      <c r="B88" s="46" t="s">
        <v>66</v>
      </c>
      <c r="C88" s="50"/>
      <c r="D88" s="51"/>
      <c r="E88" s="50"/>
      <c r="F88" s="44"/>
    </row>
    <row r="89" spans="1:6" s="1" customFormat="1" ht="18" customHeight="1" x14ac:dyDescent="0.35">
      <c r="A89" s="45"/>
      <c r="B89" s="44" t="s">
        <v>240</v>
      </c>
      <c r="C89" s="50">
        <f t="shared" si="14"/>
        <v>7.3770491700000003</v>
      </c>
      <c r="D89" s="51">
        <f t="shared" si="9"/>
        <v>1.6229508299999997</v>
      </c>
      <c r="E89" s="50">
        <v>9</v>
      </c>
      <c r="F89" s="44"/>
    </row>
    <row r="90" spans="1:6" s="1" customFormat="1" ht="18" customHeight="1" x14ac:dyDescent="0.35">
      <c r="A90" s="54"/>
      <c r="B90" s="68" t="s">
        <v>241</v>
      </c>
      <c r="C90" s="56">
        <f t="shared" si="14"/>
        <v>7.3770491700000003</v>
      </c>
      <c r="D90" s="57">
        <f t="shared" si="9"/>
        <v>1.6229508299999997</v>
      </c>
      <c r="E90" s="56">
        <v>9</v>
      </c>
      <c r="F90" s="44"/>
    </row>
    <row r="91" spans="1:6" s="1" customFormat="1" ht="18" customHeight="1" x14ac:dyDescent="0.35">
      <c r="A91" s="45"/>
      <c r="B91" s="58" t="s">
        <v>133</v>
      </c>
      <c r="C91" s="50"/>
      <c r="D91" s="51"/>
      <c r="E91" s="50"/>
      <c r="F91" s="44"/>
    </row>
    <row r="92" spans="1:6" s="1" customFormat="1" ht="18" customHeight="1" x14ac:dyDescent="0.35">
      <c r="A92" s="45"/>
      <c r="B92" s="49" t="s">
        <v>134</v>
      </c>
      <c r="C92" s="50">
        <f t="shared" ref="C92:C94" si="16">SUM(E92-D92)</f>
        <v>4.09836065</v>
      </c>
      <c r="D92" s="51">
        <f t="shared" si="9"/>
        <v>0.90163934999999995</v>
      </c>
      <c r="E92" s="50">
        <v>5</v>
      </c>
      <c r="F92" s="44"/>
    </row>
    <row r="93" spans="1:6" s="1" customFormat="1" ht="18" customHeight="1" x14ac:dyDescent="0.35">
      <c r="A93" s="45"/>
      <c r="B93" s="49" t="s">
        <v>242</v>
      </c>
      <c r="C93" s="50">
        <f t="shared" si="16"/>
        <v>8.1967213000000001</v>
      </c>
      <c r="D93" s="51">
        <f t="shared" si="9"/>
        <v>1.8032786999999999</v>
      </c>
      <c r="E93" s="50">
        <v>10</v>
      </c>
      <c r="F93" s="44"/>
    </row>
    <row r="94" spans="1:6" s="1" customFormat="1" ht="18" customHeight="1" x14ac:dyDescent="0.35">
      <c r="A94" s="54"/>
      <c r="B94" s="55" t="s">
        <v>135</v>
      </c>
      <c r="C94" s="56">
        <f t="shared" si="16"/>
        <v>12.29508195</v>
      </c>
      <c r="D94" s="57">
        <f t="shared" si="9"/>
        <v>2.7049180499999999</v>
      </c>
      <c r="E94" s="56">
        <v>15</v>
      </c>
      <c r="F94" s="44"/>
    </row>
    <row r="95" spans="1:6" s="1" customFormat="1" ht="18" customHeight="1" x14ac:dyDescent="0.35">
      <c r="A95" s="45"/>
      <c r="B95" s="49"/>
      <c r="C95" s="50"/>
      <c r="D95" s="51"/>
      <c r="E95" s="50"/>
      <c r="F95" s="44"/>
    </row>
    <row r="96" spans="1:6" s="1" customFormat="1" ht="18" customHeight="1" x14ac:dyDescent="0.35">
      <c r="A96" s="45"/>
      <c r="B96" s="58" t="s">
        <v>136</v>
      </c>
      <c r="C96" s="50"/>
      <c r="D96" s="51"/>
      <c r="E96" s="50"/>
      <c r="F96" s="44"/>
    </row>
    <row r="97" spans="1:6" s="1" customFormat="1" ht="18" customHeight="1" x14ac:dyDescent="0.35">
      <c r="A97" s="45"/>
      <c r="B97" s="49" t="s">
        <v>137</v>
      </c>
      <c r="C97" s="50">
        <f t="shared" ref="C97:C105" si="17">SUM(E97-D97)</f>
        <v>9.8360655599999998</v>
      </c>
      <c r="D97" s="51">
        <f t="shared" si="9"/>
        <v>2.1639344399999998</v>
      </c>
      <c r="E97" s="50">
        <v>12</v>
      </c>
      <c r="F97" s="44"/>
    </row>
    <row r="98" spans="1:6" s="1" customFormat="1" ht="18" customHeight="1" x14ac:dyDescent="0.35">
      <c r="A98" s="45"/>
      <c r="B98" s="49" t="s">
        <v>243</v>
      </c>
      <c r="C98" s="50">
        <f t="shared" si="17"/>
        <v>6.5573770400000004</v>
      </c>
      <c r="D98" s="51">
        <f t="shared" si="9"/>
        <v>1.44262296</v>
      </c>
      <c r="E98" s="50">
        <v>8</v>
      </c>
      <c r="F98" s="44"/>
    </row>
    <row r="99" spans="1:6" s="1" customFormat="1" ht="18" customHeight="1" x14ac:dyDescent="0.35">
      <c r="A99" s="45"/>
      <c r="B99" s="49" t="s">
        <v>244</v>
      </c>
      <c r="C99" s="50">
        <f t="shared" si="17"/>
        <v>8.1967213000000001</v>
      </c>
      <c r="D99" s="51">
        <f t="shared" si="9"/>
        <v>1.8032786999999999</v>
      </c>
      <c r="E99" s="50">
        <v>10</v>
      </c>
      <c r="F99" s="44"/>
    </row>
    <row r="100" spans="1:6" s="1" customFormat="1" ht="18" customHeight="1" x14ac:dyDescent="0.35">
      <c r="A100" s="45"/>
      <c r="B100" s="49" t="s">
        <v>245</v>
      </c>
      <c r="C100" s="50">
        <f t="shared" si="17"/>
        <v>4.9180327799999999</v>
      </c>
      <c r="D100" s="51">
        <f t="shared" si="9"/>
        <v>1.0819672199999999</v>
      </c>
      <c r="E100" s="50">
        <v>6</v>
      </c>
      <c r="F100" s="44"/>
    </row>
    <row r="101" spans="1:6" s="1" customFormat="1" ht="18" customHeight="1" x14ac:dyDescent="0.35">
      <c r="A101" s="45"/>
      <c r="B101" s="49" t="s">
        <v>246</v>
      </c>
      <c r="C101" s="50">
        <f t="shared" si="17"/>
        <v>6.5573770400000004</v>
      </c>
      <c r="D101" s="51">
        <f t="shared" si="9"/>
        <v>1.44262296</v>
      </c>
      <c r="E101" s="50">
        <v>8</v>
      </c>
      <c r="F101" s="44"/>
    </row>
    <row r="102" spans="1:6" s="1" customFormat="1" ht="18" customHeight="1" x14ac:dyDescent="0.35">
      <c r="A102" s="45"/>
      <c r="B102" s="49" t="s">
        <v>247</v>
      </c>
      <c r="C102" s="50">
        <f t="shared" si="17"/>
        <v>4.09836065</v>
      </c>
      <c r="D102" s="51">
        <f t="shared" si="9"/>
        <v>0.90163934999999995</v>
      </c>
      <c r="E102" s="50">
        <v>5</v>
      </c>
      <c r="F102" s="44"/>
    </row>
    <row r="103" spans="1:6" s="1" customFormat="1" ht="18" customHeight="1" x14ac:dyDescent="0.35">
      <c r="A103" s="45"/>
      <c r="B103" s="49" t="s">
        <v>248</v>
      </c>
      <c r="C103" s="50">
        <f t="shared" si="17"/>
        <v>19.67213112</v>
      </c>
      <c r="D103" s="51">
        <f t="shared" si="9"/>
        <v>4.3278688799999996</v>
      </c>
      <c r="E103" s="50">
        <v>24</v>
      </c>
      <c r="F103" s="44"/>
    </row>
    <row r="104" spans="1:6" s="1" customFormat="1" ht="18" customHeight="1" x14ac:dyDescent="0.35">
      <c r="A104" s="45"/>
      <c r="B104" s="49" t="s">
        <v>249</v>
      </c>
      <c r="C104" s="50">
        <f t="shared" si="17"/>
        <v>26.229508160000002</v>
      </c>
      <c r="D104" s="51">
        <f t="shared" si="9"/>
        <v>5.77049184</v>
      </c>
      <c r="E104" s="50">
        <v>32</v>
      </c>
      <c r="F104" s="44"/>
    </row>
    <row r="105" spans="1:6" s="1" customFormat="1" ht="18" customHeight="1" x14ac:dyDescent="0.35">
      <c r="A105" s="45"/>
      <c r="B105" s="49" t="s">
        <v>250</v>
      </c>
      <c r="C105" s="50">
        <f t="shared" si="17"/>
        <v>31.147540939999999</v>
      </c>
      <c r="D105" s="51">
        <f t="shared" si="9"/>
        <v>6.8524590600000002</v>
      </c>
      <c r="E105" s="50">
        <v>38</v>
      </c>
      <c r="F105" s="44"/>
    </row>
    <row r="106" spans="1:6" s="1" customFormat="1" ht="18" customHeight="1" x14ac:dyDescent="0.35">
      <c r="A106" s="45"/>
      <c r="B106" s="49" t="s">
        <v>312</v>
      </c>
      <c r="C106" s="50">
        <v>45.08</v>
      </c>
      <c r="D106" s="51">
        <v>9.92</v>
      </c>
      <c r="E106" s="50">
        <v>55</v>
      </c>
      <c r="F106" s="44"/>
    </row>
    <row r="107" spans="1:6" s="2" customFormat="1" x14ac:dyDescent="0.35">
      <c r="A107" s="69"/>
      <c r="B107" s="55" t="s">
        <v>251</v>
      </c>
      <c r="C107" s="57">
        <f t="shared" ref="C107" si="18">SUM(E107-D107)</f>
        <v>45.081967149999997</v>
      </c>
      <c r="D107" s="57">
        <f t="shared" ref="D107" si="19">E107*18.032787/100</f>
        <v>9.9180328499999995</v>
      </c>
      <c r="E107" s="56">
        <v>55</v>
      </c>
      <c r="F107" s="44"/>
    </row>
    <row r="108" spans="1:6" s="2" customFormat="1" x14ac:dyDescent="0.35">
      <c r="A108" s="69"/>
      <c r="B108" s="55"/>
      <c r="C108" s="57"/>
      <c r="D108" s="57"/>
      <c r="E108" s="56"/>
      <c r="F108" s="44"/>
    </row>
    <row r="109" spans="1:6" ht="18" x14ac:dyDescent="0.4">
      <c r="A109" s="70" t="s">
        <v>252</v>
      </c>
      <c r="B109" s="16" t="s">
        <v>253</v>
      </c>
      <c r="C109" s="13"/>
      <c r="D109" s="13"/>
      <c r="E109" s="13"/>
      <c r="F109" s="14"/>
    </row>
    <row r="110" spans="1:6" ht="30.75" customHeight="1" x14ac:dyDescent="0.35">
      <c r="A110" s="18"/>
      <c r="B110" s="19" t="s">
        <v>139</v>
      </c>
      <c r="C110" s="20" t="s">
        <v>37</v>
      </c>
      <c r="D110" s="13"/>
      <c r="E110" s="13"/>
      <c r="F110" s="14"/>
    </row>
    <row r="111" spans="1:6" ht="18" customHeight="1" x14ac:dyDescent="0.35">
      <c r="A111" s="71" t="s">
        <v>1</v>
      </c>
      <c r="B111" s="22" t="s">
        <v>254</v>
      </c>
      <c r="C111" s="23"/>
      <c r="D111" s="13"/>
      <c r="E111" s="13"/>
      <c r="F111" s="14"/>
    </row>
    <row r="112" spans="1:6" ht="35.5" customHeight="1" x14ac:dyDescent="0.35">
      <c r="A112" s="72"/>
      <c r="B112" s="73" t="s">
        <v>255</v>
      </c>
      <c r="C112" s="74">
        <v>1250</v>
      </c>
      <c r="D112" s="13"/>
      <c r="E112" s="13"/>
      <c r="F112" s="14"/>
    </row>
    <row r="113" spans="1:6" ht="18" customHeight="1" x14ac:dyDescent="0.35">
      <c r="A113" s="75"/>
      <c r="B113" s="76" t="s">
        <v>321</v>
      </c>
      <c r="C113" s="26">
        <v>1300</v>
      </c>
      <c r="D113" s="31"/>
      <c r="E113" s="13"/>
      <c r="F113" s="14"/>
    </row>
    <row r="114" spans="1:6" ht="18" customHeight="1" x14ac:dyDescent="0.35">
      <c r="A114" s="75"/>
      <c r="B114" s="76" t="s">
        <v>256</v>
      </c>
      <c r="C114" s="26">
        <v>1000</v>
      </c>
      <c r="D114" s="13"/>
      <c r="E114" s="13"/>
      <c r="F114" s="14"/>
    </row>
    <row r="115" spans="1:6" ht="18" customHeight="1" x14ac:dyDescent="0.35">
      <c r="A115" s="75"/>
      <c r="B115" s="76" t="s">
        <v>257</v>
      </c>
      <c r="C115" s="26">
        <v>1000</v>
      </c>
      <c r="D115" s="13"/>
      <c r="E115" s="13"/>
      <c r="F115" s="14"/>
    </row>
    <row r="116" spans="1:6" ht="18" customHeight="1" x14ac:dyDescent="0.35">
      <c r="A116" s="75"/>
      <c r="B116" s="76" t="s">
        <v>258</v>
      </c>
      <c r="C116" s="26">
        <v>1550</v>
      </c>
      <c r="D116" s="13"/>
      <c r="E116" s="13"/>
      <c r="F116" s="14"/>
    </row>
    <row r="117" spans="1:6" x14ac:dyDescent="0.35">
      <c r="A117" s="77" t="s">
        <v>259</v>
      </c>
      <c r="B117" s="78"/>
      <c r="C117" s="79"/>
      <c r="D117" s="13"/>
      <c r="E117" s="13"/>
      <c r="F117" s="14"/>
    </row>
    <row r="118" spans="1:6" x14ac:dyDescent="0.35">
      <c r="A118" s="80" t="s">
        <v>260</v>
      </c>
      <c r="B118" s="81"/>
      <c r="C118" s="82"/>
      <c r="D118" s="13"/>
      <c r="E118" s="13"/>
      <c r="F118" s="14"/>
    </row>
    <row r="119" spans="1:6" ht="18" customHeight="1" x14ac:dyDescent="0.35">
      <c r="A119" s="83" t="s">
        <v>2</v>
      </c>
      <c r="B119" s="84" t="s">
        <v>261</v>
      </c>
      <c r="C119" s="35"/>
      <c r="D119" s="13"/>
      <c r="E119" s="13"/>
      <c r="F119" s="14"/>
    </row>
    <row r="120" spans="1:6" ht="18" customHeight="1" x14ac:dyDescent="0.35">
      <c r="A120" s="72"/>
      <c r="B120" s="85" t="s">
        <v>262</v>
      </c>
      <c r="C120" s="86">
        <v>300</v>
      </c>
      <c r="D120" s="13"/>
      <c r="E120" s="13"/>
      <c r="F120" s="14"/>
    </row>
    <row r="121" spans="1:6" ht="18" customHeight="1" x14ac:dyDescent="0.35">
      <c r="A121" s="75"/>
      <c r="B121" s="13" t="s">
        <v>263</v>
      </c>
      <c r="C121" s="87">
        <v>220</v>
      </c>
      <c r="D121" s="13"/>
      <c r="E121" s="13"/>
      <c r="F121" s="14"/>
    </row>
    <row r="122" spans="1:6" ht="18" customHeight="1" x14ac:dyDescent="0.35">
      <c r="A122" s="75"/>
      <c r="B122" s="13" t="s">
        <v>274</v>
      </c>
      <c r="C122" s="87">
        <v>20</v>
      </c>
      <c r="D122" s="13"/>
      <c r="E122" s="13"/>
      <c r="F122" s="14"/>
    </row>
    <row r="123" spans="1:6" ht="29.25" customHeight="1" x14ac:dyDescent="0.35">
      <c r="A123" s="88" t="s">
        <v>6</v>
      </c>
      <c r="B123" s="89" t="s">
        <v>264</v>
      </c>
      <c r="C123" s="20" t="s">
        <v>37</v>
      </c>
      <c r="D123" s="13"/>
      <c r="E123" s="13"/>
      <c r="F123" s="14"/>
    </row>
    <row r="124" spans="1:6" ht="18" customHeight="1" x14ac:dyDescent="0.35">
      <c r="A124" s="88" t="s">
        <v>275</v>
      </c>
      <c r="B124" s="90" t="s">
        <v>265</v>
      </c>
      <c r="C124" s="91"/>
      <c r="D124" s="13"/>
      <c r="E124" s="13"/>
      <c r="F124" s="14"/>
    </row>
    <row r="125" spans="1:6" ht="18" customHeight="1" x14ac:dyDescent="0.35">
      <c r="A125" s="92"/>
      <c r="B125" s="93" t="s">
        <v>266</v>
      </c>
      <c r="C125" s="94">
        <v>40</v>
      </c>
      <c r="D125" s="13"/>
      <c r="E125" s="13"/>
      <c r="F125" s="14"/>
    </row>
    <row r="126" spans="1:6" ht="18" customHeight="1" x14ac:dyDescent="0.35">
      <c r="A126" s="92"/>
      <c r="B126" s="95" t="s">
        <v>267</v>
      </c>
      <c r="C126" s="96">
        <v>80</v>
      </c>
      <c r="D126" s="13"/>
      <c r="E126" s="13"/>
      <c r="F126" s="14"/>
    </row>
    <row r="127" spans="1:6" ht="18" customHeight="1" x14ac:dyDescent="0.35">
      <c r="A127" s="97"/>
      <c r="B127" s="98" t="s">
        <v>268</v>
      </c>
      <c r="C127" s="99">
        <v>30</v>
      </c>
      <c r="D127" s="13"/>
      <c r="E127" s="13"/>
      <c r="F127" s="14"/>
    </row>
    <row r="128" spans="1:6" ht="18" customHeight="1" x14ac:dyDescent="0.35">
      <c r="A128" s="100" t="s">
        <v>276</v>
      </c>
      <c r="B128" s="89" t="s">
        <v>269</v>
      </c>
      <c r="C128" s="101"/>
      <c r="D128" s="13"/>
      <c r="E128" s="13"/>
      <c r="F128" s="14"/>
    </row>
    <row r="129" spans="1:6" ht="18" customHeight="1" x14ac:dyDescent="0.35">
      <c r="A129" s="97"/>
      <c r="B129" s="13" t="s">
        <v>322</v>
      </c>
      <c r="C129" s="87">
        <v>180</v>
      </c>
      <c r="D129" s="102"/>
      <c r="E129" s="13"/>
      <c r="F129" s="14"/>
    </row>
    <row r="130" spans="1:6" ht="18" customHeight="1" x14ac:dyDescent="0.35">
      <c r="A130" s="97"/>
      <c r="B130" s="13" t="s">
        <v>270</v>
      </c>
      <c r="C130" s="87">
        <v>300</v>
      </c>
      <c r="D130" s="102"/>
      <c r="E130" s="13"/>
      <c r="F130" s="14"/>
    </row>
    <row r="131" spans="1:6" ht="18" customHeight="1" x14ac:dyDescent="0.35">
      <c r="A131" s="97"/>
      <c r="B131" s="13" t="s">
        <v>323</v>
      </c>
      <c r="C131" s="87">
        <v>80</v>
      </c>
      <c r="D131" s="102"/>
      <c r="E131" s="13"/>
      <c r="F131" s="14"/>
    </row>
    <row r="132" spans="1:6" ht="18" customHeight="1" x14ac:dyDescent="0.35">
      <c r="A132" s="97"/>
      <c r="B132" s="13" t="s">
        <v>317</v>
      </c>
      <c r="C132" s="87">
        <v>100</v>
      </c>
      <c r="D132" s="102"/>
      <c r="E132" s="13"/>
      <c r="F132" s="14"/>
    </row>
    <row r="133" spans="1:6" ht="18" customHeight="1" x14ac:dyDescent="0.35">
      <c r="A133" s="97"/>
      <c r="B133" s="13" t="s">
        <v>324</v>
      </c>
      <c r="C133" s="87">
        <v>85</v>
      </c>
      <c r="D133" s="102"/>
      <c r="E133" s="13"/>
      <c r="F133" s="14"/>
    </row>
    <row r="134" spans="1:6" ht="18" customHeight="1" x14ac:dyDescent="0.35">
      <c r="A134" s="97"/>
      <c r="B134" s="13" t="s">
        <v>271</v>
      </c>
      <c r="C134" s="87">
        <v>40</v>
      </c>
      <c r="D134" s="102"/>
      <c r="E134" s="13"/>
      <c r="F134" s="14"/>
    </row>
    <row r="135" spans="1:6" ht="18" customHeight="1" x14ac:dyDescent="0.35">
      <c r="A135" s="97"/>
      <c r="B135" s="13" t="s">
        <v>272</v>
      </c>
      <c r="C135" s="87">
        <v>40</v>
      </c>
      <c r="D135" s="102"/>
      <c r="E135" s="13"/>
      <c r="F135" s="14"/>
    </row>
    <row r="136" spans="1:6" ht="18" customHeight="1" x14ac:dyDescent="0.35">
      <c r="A136" s="97"/>
      <c r="B136" s="13" t="s">
        <v>316</v>
      </c>
      <c r="C136" s="87">
        <v>20</v>
      </c>
      <c r="D136" s="102"/>
      <c r="E136" s="13"/>
      <c r="F136" s="14"/>
    </row>
    <row r="137" spans="1:6" ht="18" customHeight="1" x14ac:dyDescent="0.35">
      <c r="A137" s="97"/>
      <c r="B137" s="13" t="s">
        <v>140</v>
      </c>
      <c r="C137" s="87">
        <v>7</v>
      </c>
      <c r="D137" s="102"/>
      <c r="E137" s="13"/>
      <c r="F137" s="14"/>
    </row>
    <row r="138" spans="1:6" ht="18" customHeight="1" x14ac:dyDescent="0.35">
      <c r="A138" s="103"/>
      <c r="B138" s="104" t="s">
        <v>273</v>
      </c>
      <c r="C138" s="105"/>
      <c r="D138" s="13"/>
      <c r="E138" s="13"/>
      <c r="F138" s="14"/>
    </row>
    <row r="139" spans="1:6" ht="29.25" customHeight="1" x14ac:dyDescent="0.35">
      <c r="A139" s="103"/>
      <c r="B139" s="104"/>
      <c r="C139" s="105"/>
      <c r="D139" s="13"/>
      <c r="E139" s="13"/>
      <c r="F139" s="14"/>
    </row>
    <row r="140" spans="1:6" ht="18" customHeight="1" x14ac:dyDescent="0.35">
      <c r="A140" s="88" t="s">
        <v>59</v>
      </c>
      <c r="B140" s="106" t="s">
        <v>76</v>
      </c>
      <c r="C140" s="20" t="s">
        <v>37</v>
      </c>
      <c r="D140" s="13"/>
      <c r="E140" s="13"/>
      <c r="F140" s="14"/>
    </row>
    <row r="141" spans="1:6" ht="18" customHeight="1" x14ac:dyDescent="0.35">
      <c r="A141" s="97"/>
      <c r="B141" s="93" t="s">
        <v>78</v>
      </c>
      <c r="C141" s="87">
        <v>0.15</v>
      </c>
      <c r="D141" s="13"/>
      <c r="E141" s="13"/>
      <c r="F141" s="14"/>
    </row>
    <row r="142" spans="1:6" ht="18" customHeight="1" x14ac:dyDescent="0.35">
      <c r="A142" s="97"/>
      <c r="B142" s="13" t="s">
        <v>79</v>
      </c>
      <c r="C142" s="87">
        <v>0.25</v>
      </c>
      <c r="D142" s="13"/>
      <c r="E142" s="13"/>
      <c r="F142" s="14"/>
    </row>
    <row r="143" spans="1:6" ht="18" customHeight="1" x14ac:dyDescent="0.35">
      <c r="A143" s="97"/>
      <c r="B143" s="13" t="s">
        <v>80</v>
      </c>
      <c r="C143" s="87">
        <v>0.25</v>
      </c>
      <c r="D143" s="13"/>
      <c r="E143" s="13"/>
      <c r="F143" s="14"/>
    </row>
    <row r="144" spans="1:6" ht="18" customHeight="1" x14ac:dyDescent="0.35">
      <c r="A144" s="97"/>
      <c r="B144" s="13" t="s">
        <v>81</v>
      </c>
      <c r="C144" s="87">
        <v>0.5</v>
      </c>
      <c r="D144" s="13"/>
      <c r="E144" s="13"/>
      <c r="F144" s="14"/>
    </row>
    <row r="145" spans="1:6" ht="18" customHeight="1" x14ac:dyDescent="0.35">
      <c r="A145" s="97"/>
      <c r="B145" s="13" t="s">
        <v>82</v>
      </c>
      <c r="C145" s="87">
        <v>1</v>
      </c>
      <c r="D145" s="13"/>
      <c r="E145" s="13"/>
      <c r="F145" s="14"/>
    </row>
    <row r="146" spans="1:6" ht="18" customHeight="1" x14ac:dyDescent="0.35">
      <c r="A146" s="97"/>
      <c r="B146" s="13" t="s">
        <v>83</v>
      </c>
      <c r="C146" s="87">
        <v>1</v>
      </c>
      <c r="D146" s="13"/>
      <c r="E146" s="13"/>
      <c r="F146" s="14"/>
    </row>
    <row r="147" spans="1:6" ht="29.25" customHeight="1" x14ac:dyDescent="0.35">
      <c r="A147" s="103"/>
      <c r="B147" s="104" t="s">
        <v>84</v>
      </c>
      <c r="C147" s="105">
        <v>1.5</v>
      </c>
      <c r="D147" s="13"/>
      <c r="E147" s="13"/>
      <c r="F147" s="14"/>
    </row>
    <row r="148" spans="1:6" ht="20.25" customHeight="1" x14ac:dyDescent="0.35">
      <c r="A148" s="88" t="s">
        <v>22</v>
      </c>
      <c r="B148" s="106" t="s">
        <v>41</v>
      </c>
      <c r="C148" s="20" t="s">
        <v>37</v>
      </c>
      <c r="D148" s="13"/>
      <c r="E148" s="13"/>
      <c r="F148" s="14"/>
    </row>
    <row r="149" spans="1:6" ht="18.75" customHeight="1" x14ac:dyDescent="0.35">
      <c r="A149" s="97"/>
      <c r="B149" s="93" t="s">
        <v>156</v>
      </c>
      <c r="C149" s="87">
        <v>10</v>
      </c>
      <c r="D149" s="13"/>
      <c r="E149" s="13"/>
      <c r="F149" s="14"/>
    </row>
    <row r="150" spans="1:6" ht="18.75" customHeight="1" x14ac:dyDescent="0.35">
      <c r="A150" s="97"/>
      <c r="B150" s="93" t="s">
        <v>155</v>
      </c>
      <c r="C150" s="87">
        <v>15</v>
      </c>
      <c r="D150" s="13"/>
      <c r="E150" s="13"/>
      <c r="F150" s="14"/>
    </row>
    <row r="151" spans="1:6" ht="18" customHeight="1" x14ac:dyDescent="0.35">
      <c r="A151" s="97"/>
      <c r="B151" s="93" t="s">
        <v>157</v>
      </c>
      <c r="C151" s="87">
        <v>7</v>
      </c>
      <c r="D151" s="13"/>
      <c r="E151" s="13"/>
      <c r="F151" s="14"/>
    </row>
    <row r="152" spans="1:6" ht="28.5" customHeight="1" x14ac:dyDescent="0.35">
      <c r="A152" s="103"/>
      <c r="B152" s="104"/>
      <c r="C152" s="105"/>
      <c r="D152" s="13"/>
      <c r="E152" s="13"/>
      <c r="F152" s="14"/>
    </row>
    <row r="153" spans="1:6" ht="18" customHeight="1" x14ac:dyDescent="0.35">
      <c r="A153" s="88" t="s">
        <v>43</v>
      </c>
      <c r="B153" s="106" t="s">
        <v>58</v>
      </c>
      <c r="C153" s="20" t="s">
        <v>37</v>
      </c>
      <c r="D153" s="107" t="s">
        <v>145</v>
      </c>
      <c r="E153" s="107" t="s">
        <v>38</v>
      </c>
      <c r="F153" s="14"/>
    </row>
    <row r="154" spans="1:6" ht="18" customHeight="1" x14ac:dyDescent="0.35">
      <c r="A154" s="97"/>
      <c r="B154" s="13" t="s">
        <v>103</v>
      </c>
      <c r="C154" s="108">
        <f t="shared" ref="C154" si="20">SUM(E154-D154)</f>
        <v>24.5901639</v>
      </c>
      <c r="D154" s="109">
        <f t="shared" ref="D154" si="21">E154*18.032787/100</f>
        <v>5.4098360999999997</v>
      </c>
      <c r="E154" s="110">
        <v>30</v>
      </c>
      <c r="F154" s="14"/>
    </row>
    <row r="155" spans="1:6" ht="18" customHeight="1" x14ac:dyDescent="0.35">
      <c r="A155" s="97"/>
      <c r="B155" s="13" t="s">
        <v>208</v>
      </c>
      <c r="C155" s="108">
        <v>1.34</v>
      </c>
      <c r="D155" s="109">
        <v>0</v>
      </c>
      <c r="E155" s="87">
        <v>1.34</v>
      </c>
      <c r="F155" s="14"/>
    </row>
    <row r="156" spans="1:6" ht="18" customHeight="1" x14ac:dyDescent="0.35">
      <c r="A156" s="97"/>
      <c r="B156" s="13" t="s">
        <v>209</v>
      </c>
      <c r="C156" s="108">
        <f t="shared" ref="C156" si="22">SUM(E156-D156)</f>
        <v>4.9999999929999994</v>
      </c>
      <c r="D156" s="109">
        <f t="shared" ref="D156" si="23">E156*18.032787/100</f>
        <v>1.1000000069999998</v>
      </c>
      <c r="E156" s="108">
        <v>6.1</v>
      </c>
      <c r="F156" s="14"/>
    </row>
    <row r="157" spans="1:6" ht="18" customHeight="1" x14ac:dyDescent="0.35">
      <c r="A157" s="97"/>
      <c r="B157" s="13" t="s">
        <v>194</v>
      </c>
      <c r="C157" s="108">
        <v>98.36</v>
      </c>
      <c r="D157" s="109">
        <v>21.64</v>
      </c>
      <c r="E157" s="108">
        <v>120</v>
      </c>
      <c r="F157" s="14"/>
    </row>
    <row r="158" spans="1:6" ht="18" customHeight="1" x14ac:dyDescent="0.35">
      <c r="A158" s="103"/>
      <c r="B158" s="104" t="s">
        <v>195</v>
      </c>
      <c r="C158" s="111">
        <v>3.6</v>
      </c>
      <c r="D158" s="112"/>
      <c r="E158" s="113"/>
      <c r="F158" s="31"/>
    </row>
    <row r="159" spans="1:6" ht="29.25" customHeight="1" x14ac:dyDescent="0.35">
      <c r="A159" s="103"/>
      <c r="B159" s="104"/>
      <c r="C159" s="113"/>
      <c r="D159" s="109"/>
      <c r="E159" s="108"/>
      <c r="F159" s="14"/>
    </row>
    <row r="160" spans="1:6" ht="18" customHeight="1" x14ac:dyDescent="0.35">
      <c r="A160" s="88" t="s">
        <v>29</v>
      </c>
      <c r="B160" s="106" t="s">
        <v>152</v>
      </c>
      <c r="C160" s="20" t="s">
        <v>37</v>
      </c>
      <c r="D160" s="109"/>
      <c r="E160" s="108"/>
      <c r="F160" s="14"/>
    </row>
    <row r="161" spans="1:6" ht="18" customHeight="1" x14ac:dyDescent="0.35">
      <c r="A161" s="97"/>
      <c r="B161" s="13" t="s">
        <v>148</v>
      </c>
      <c r="C161" s="114">
        <v>0.02</v>
      </c>
      <c r="D161" s="109"/>
      <c r="E161" s="108"/>
      <c r="F161" s="14"/>
    </row>
    <row r="162" spans="1:6" ht="18" customHeight="1" x14ac:dyDescent="0.35">
      <c r="A162" s="97"/>
      <c r="B162" s="13" t="s">
        <v>149</v>
      </c>
      <c r="C162" s="114">
        <v>0.04</v>
      </c>
      <c r="D162" s="109"/>
      <c r="E162" s="108"/>
      <c r="F162" s="14"/>
    </row>
    <row r="163" spans="1:6" ht="18" customHeight="1" x14ac:dyDescent="0.35">
      <c r="A163" s="97"/>
      <c r="B163" s="13" t="s">
        <v>150</v>
      </c>
      <c r="C163" s="87">
        <v>20</v>
      </c>
      <c r="D163" s="109"/>
      <c r="E163" s="108"/>
      <c r="F163" s="14"/>
    </row>
    <row r="164" spans="1:6" x14ac:dyDescent="0.35">
      <c r="A164" s="103"/>
      <c r="B164" s="104" t="s">
        <v>140</v>
      </c>
      <c r="C164" s="105">
        <v>7</v>
      </c>
      <c r="D164" s="115"/>
      <c r="E164" s="108"/>
      <c r="F164" s="14"/>
    </row>
    <row r="165" spans="1:6" ht="29.25" customHeight="1" x14ac:dyDescent="0.35">
      <c r="A165" s="13"/>
      <c r="B165" s="13"/>
      <c r="C165" s="13"/>
      <c r="D165" s="13"/>
      <c r="E165" s="13"/>
      <c r="F165" s="14"/>
    </row>
    <row r="166" spans="1:6" ht="18" customHeight="1" x14ac:dyDescent="0.35">
      <c r="A166" s="116" t="s">
        <v>151</v>
      </c>
      <c r="B166" s="117" t="s">
        <v>196</v>
      </c>
      <c r="C166" s="23"/>
      <c r="D166" s="118"/>
      <c r="E166" s="118"/>
      <c r="F166" s="14"/>
    </row>
    <row r="167" spans="1:6" ht="18" customHeight="1" x14ac:dyDescent="0.35">
      <c r="A167" s="119"/>
      <c r="B167" s="120" t="s">
        <v>197</v>
      </c>
      <c r="C167" s="109" t="s">
        <v>325</v>
      </c>
      <c r="D167" s="13"/>
      <c r="E167" s="87"/>
      <c r="F167" s="14"/>
    </row>
    <row r="168" spans="1:6" ht="18" customHeight="1" x14ac:dyDescent="0.35">
      <c r="A168" s="119"/>
      <c r="B168" s="120" t="s">
        <v>198</v>
      </c>
      <c r="C168" s="13" t="s">
        <v>212</v>
      </c>
      <c r="D168" s="109"/>
      <c r="E168" s="108"/>
      <c r="F168" s="14"/>
    </row>
    <row r="169" spans="1:6" ht="18" customHeight="1" x14ac:dyDescent="0.35">
      <c r="A169" s="119"/>
      <c r="B169" s="120" t="s">
        <v>199</v>
      </c>
      <c r="C169" s="13" t="s">
        <v>212</v>
      </c>
      <c r="D169" s="109"/>
      <c r="E169" s="108"/>
      <c r="F169" s="14"/>
    </row>
    <row r="170" spans="1:6" ht="18" customHeight="1" x14ac:dyDescent="0.35">
      <c r="A170" s="119"/>
      <c r="B170" s="120" t="s">
        <v>200</v>
      </c>
      <c r="C170" s="13" t="s">
        <v>214</v>
      </c>
      <c r="D170" s="109"/>
      <c r="E170" s="108"/>
      <c r="F170" s="14"/>
    </row>
    <row r="171" spans="1:6" ht="18" customHeight="1" x14ac:dyDescent="0.35">
      <c r="A171" s="119"/>
      <c r="B171" s="120" t="s">
        <v>201</v>
      </c>
      <c r="C171" s="13" t="s">
        <v>215</v>
      </c>
      <c r="D171" s="109"/>
      <c r="E171" s="108"/>
      <c r="F171" s="14"/>
    </row>
    <row r="172" spans="1:6" ht="18" customHeight="1" x14ac:dyDescent="0.35">
      <c r="A172" s="119"/>
      <c r="B172" s="120" t="s">
        <v>202</v>
      </c>
      <c r="C172" s="13" t="s">
        <v>213</v>
      </c>
      <c r="D172" s="109"/>
      <c r="E172" s="108"/>
      <c r="F172" s="14"/>
    </row>
    <row r="173" spans="1:6" ht="18" customHeight="1" x14ac:dyDescent="0.35">
      <c r="A173" s="119"/>
      <c r="B173" s="120" t="s">
        <v>203</v>
      </c>
      <c r="C173" s="13" t="s">
        <v>212</v>
      </c>
      <c r="D173" s="109"/>
      <c r="E173" s="108"/>
      <c r="F173" s="14"/>
    </row>
    <row r="174" spans="1:6" ht="18" customHeight="1" x14ac:dyDescent="0.35">
      <c r="A174" s="119"/>
      <c r="B174" s="120" t="s">
        <v>204</v>
      </c>
      <c r="C174" s="13" t="s">
        <v>215</v>
      </c>
      <c r="D174" s="109"/>
      <c r="E174" s="108"/>
      <c r="F174" s="14"/>
    </row>
    <row r="175" spans="1:6" ht="18" customHeight="1" x14ac:dyDescent="0.35">
      <c r="A175" s="119"/>
      <c r="B175" s="120" t="s">
        <v>205</v>
      </c>
      <c r="C175" s="13" t="s">
        <v>216</v>
      </c>
      <c r="D175" s="109"/>
      <c r="E175" s="108"/>
      <c r="F175" s="14"/>
    </row>
    <row r="176" spans="1:6" ht="18" customHeight="1" x14ac:dyDescent="0.35">
      <c r="A176" s="121"/>
      <c r="B176" s="122" t="s">
        <v>58</v>
      </c>
      <c r="C176" s="13" t="s">
        <v>217</v>
      </c>
      <c r="D176" s="109"/>
      <c r="E176" s="108"/>
      <c r="F176" s="14"/>
    </row>
    <row r="177" spans="1:6" x14ac:dyDescent="0.35">
      <c r="A177" s="97"/>
      <c r="B177" s="13"/>
      <c r="C177" s="87"/>
      <c r="D177" s="109"/>
      <c r="E177" s="108"/>
      <c r="F177" s="14"/>
    </row>
    <row r="178" spans="1:6" ht="18" x14ac:dyDescent="0.4">
      <c r="A178" s="70" t="s">
        <v>5</v>
      </c>
      <c r="B178" s="16" t="s">
        <v>8</v>
      </c>
      <c r="C178" s="13"/>
      <c r="D178" s="13"/>
      <c r="E178" s="13"/>
      <c r="F178" s="14"/>
    </row>
    <row r="179" spans="1:6" x14ac:dyDescent="0.35">
      <c r="A179" s="13"/>
      <c r="B179" s="13"/>
      <c r="C179" s="13"/>
      <c r="D179" s="13"/>
      <c r="E179" s="13"/>
      <c r="F179" s="14"/>
    </row>
    <row r="180" spans="1:6" ht="28.5" customHeight="1" x14ac:dyDescent="0.35">
      <c r="A180" s="18"/>
      <c r="B180" s="123" t="s">
        <v>311</v>
      </c>
      <c r="C180" s="20"/>
      <c r="D180" s="107"/>
      <c r="E180" s="107"/>
      <c r="F180" s="14"/>
    </row>
    <row r="181" spans="1:6" s="3" customFormat="1" ht="18" customHeight="1" x14ac:dyDescent="0.35">
      <c r="A181" s="88" t="s">
        <v>1</v>
      </c>
      <c r="B181" s="124" t="s">
        <v>278</v>
      </c>
      <c r="C181" s="20" t="s">
        <v>37</v>
      </c>
      <c r="D181" s="107" t="s">
        <v>39</v>
      </c>
      <c r="E181" s="107" t="s">
        <v>38</v>
      </c>
      <c r="F181" s="14"/>
    </row>
    <row r="182" spans="1:6" ht="18" customHeight="1" x14ac:dyDescent="0.35">
      <c r="A182" s="13"/>
      <c r="B182" s="13" t="s">
        <v>279</v>
      </c>
      <c r="C182" s="125">
        <f>E182/1.22</f>
        <v>20.491803278688526</v>
      </c>
      <c r="D182" s="125">
        <f>E182/1.22*0.22</f>
        <v>4.5081967213114753</v>
      </c>
      <c r="E182" s="108">
        <v>25</v>
      </c>
      <c r="F182" s="14"/>
    </row>
    <row r="183" spans="1:6" ht="18" customHeight="1" x14ac:dyDescent="0.35">
      <c r="A183" s="13"/>
      <c r="B183" s="13" t="s">
        <v>320</v>
      </c>
      <c r="C183" s="125">
        <v>6.557377049180328</v>
      </c>
      <c r="D183" s="125">
        <v>1.4426229508196722</v>
      </c>
      <c r="E183" s="108">
        <v>8</v>
      </c>
      <c r="F183" s="102"/>
    </row>
    <row r="184" spans="1:6" ht="18" customHeight="1" x14ac:dyDescent="0.35">
      <c r="A184" s="13"/>
      <c r="B184" s="13" t="s">
        <v>280</v>
      </c>
      <c r="C184" s="125">
        <f t="shared" ref="C184:C205" si="24">E184/1.22</f>
        <v>8.1967213114754092</v>
      </c>
      <c r="D184" s="125">
        <f t="shared" ref="D184:D205" si="25">E184/1.22*0.22</f>
        <v>1.8032786885245899</v>
      </c>
      <c r="E184" s="108">
        <v>10</v>
      </c>
      <c r="F184" s="102"/>
    </row>
    <row r="185" spans="1:6" ht="18" customHeight="1" x14ac:dyDescent="0.35">
      <c r="A185" s="13"/>
      <c r="B185" s="13" t="s">
        <v>326</v>
      </c>
      <c r="C185" s="125">
        <f t="shared" si="24"/>
        <v>12.295081967213115</v>
      </c>
      <c r="D185" s="125">
        <f t="shared" si="25"/>
        <v>2.7049180327868854</v>
      </c>
      <c r="E185" s="108">
        <v>15</v>
      </c>
      <c r="F185" s="102"/>
    </row>
    <row r="186" spans="1:6" ht="18" customHeight="1" x14ac:dyDescent="0.35">
      <c r="A186" s="13"/>
      <c r="B186" s="13" t="s">
        <v>282</v>
      </c>
      <c r="C186" s="126">
        <v>24.59</v>
      </c>
      <c r="D186" s="126">
        <v>5.41</v>
      </c>
      <c r="E186" s="127">
        <v>30</v>
      </c>
      <c r="F186" s="102"/>
    </row>
    <row r="187" spans="1:6" ht="18" customHeight="1" x14ac:dyDescent="0.35">
      <c r="A187" s="13"/>
      <c r="B187" s="13" t="s">
        <v>281</v>
      </c>
      <c r="C187" s="126">
        <v>20.49</v>
      </c>
      <c r="D187" s="126">
        <v>4.51</v>
      </c>
      <c r="E187" s="127">
        <v>25</v>
      </c>
      <c r="F187" s="102"/>
    </row>
    <row r="188" spans="1:6" ht="18" customHeight="1" x14ac:dyDescent="0.35">
      <c r="A188" s="13"/>
      <c r="B188" s="13" t="s">
        <v>283</v>
      </c>
      <c r="C188" s="126">
        <v>24.59</v>
      </c>
      <c r="D188" s="126">
        <v>5.41</v>
      </c>
      <c r="E188" s="127">
        <v>30</v>
      </c>
      <c r="F188" s="102"/>
    </row>
    <row r="189" spans="1:6" ht="18" customHeight="1" x14ac:dyDescent="0.35">
      <c r="A189" s="13"/>
      <c r="B189" s="13" t="s">
        <v>284</v>
      </c>
      <c r="C189" s="125">
        <f t="shared" si="24"/>
        <v>36.885245901639344</v>
      </c>
      <c r="D189" s="125">
        <f t="shared" si="25"/>
        <v>8.1147540983606561</v>
      </c>
      <c r="E189" s="108">
        <v>45</v>
      </c>
      <c r="F189" s="14"/>
    </row>
    <row r="190" spans="1:6" ht="18" customHeight="1" x14ac:dyDescent="0.35">
      <c r="A190" s="13"/>
      <c r="B190" s="13" t="s">
        <v>285</v>
      </c>
      <c r="C190" s="125">
        <f t="shared" si="24"/>
        <v>18.852459016393443</v>
      </c>
      <c r="D190" s="125">
        <f t="shared" si="25"/>
        <v>4.1475409836065573</v>
      </c>
      <c r="E190" s="108">
        <v>23</v>
      </c>
      <c r="F190" s="14"/>
    </row>
    <row r="191" spans="1:6" ht="18" customHeight="1" x14ac:dyDescent="0.35">
      <c r="A191" s="13"/>
      <c r="B191" s="13" t="s">
        <v>286</v>
      </c>
      <c r="C191" s="125">
        <f t="shared" si="24"/>
        <v>20.491803278688526</v>
      </c>
      <c r="D191" s="125">
        <f t="shared" si="25"/>
        <v>4.5081967213114753</v>
      </c>
      <c r="E191" s="108">
        <v>25</v>
      </c>
      <c r="F191" s="14"/>
    </row>
    <row r="192" spans="1:6" ht="18" customHeight="1" x14ac:dyDescent="0.35">
      <c r="A192" s="13"/>
      <c r="B192" s="13" t="s">
        <v>287</v>
      </c>
      <c r="C192" s="125">
        <f t="shared" si="24"/>
        <v>1.8032786885245904</v>
      </c>
      <c r="D192" s="125">
        <f t="shared" si="25"/>
        <v>0.3967213114754099</v>
      </c>
      <c r="E192" s="108">
        <v>2.2000000000000002</v>
      </c>
      <c r="F192" s="14"/>
    </row>
    <row r="193" spans="1:6" ht="18" customHeight="1" x14ac:dyDescent="0.35">
      <c r="A193" s="13"/>
      <c r="B193" s="128" t="s">
        <v>288</v>
      </c>
      <c r="C193" s="125">
        <f t="shared" si="24"/>
        <v>0.81967213114754101</v>
      </c>
      <c r="D193" s="125">
        <f t="shared" si="25"/>
        <v>0.18032786885245902</v>
      </c>
      <c r="E193" s="108">
        <v>1</v>
      </c>
      <c r="F193" s="14"/>
    </row>
    <row r="194" spans="1:6" ht="18" customHeight="1" x14ac:dyDescent="0.35">
      <c r="A194" s="13"/>
      <c r="B194" s="13" t="s">
        <v>289</v>
      </c>
      <c r="C194" s="125">
        <f t="shared" si="24"/>
        <v>18.852459016393443</v>
      </c>
      <c r="D194" s="125">
        <f t="shared" si="25"/>
        <v>4.1475409836065573</v>
      </c>
      <c r="E194" s="108">
        <v>23</v>
      </c>
      <c r="F194" s="14"/>
    </row>
    <row r="195" spans="1:6" ht="18" customHeight="1" x14ac:dyDescent="0.35">
      <c r="A195" s="13"/>
      <c r="B195" s="13" t="s">
        <v>290</v>
      </c>
      <c r="C195" s="125">
        <f t="shared" si="24"/>
        <v>25.409836065573771</v>
      </c>
      <c r="D195" s="125">
        <f t="shared" si="25"/>
        <v>5.5901639344262293</v>
      </c>
      <c r="E195" s="108">
        <v>31</v>
      </c>
      <c r="F195" s="14"/>
    </row>
    <row r="196" spans="1:6" ht="18" customHeight="1" x14ac:dyDescent="0.35">
      <c r="A196" s="13"/>
      <c r="B196" s="13" t="s">
        <v>291</v>
      </c>
      <c r="C196" s="125">
        <f t="shared" si="24"/>
        <v>27.868852459016395</v>
      </c>
      <c r="D196" s="125">
        <f t="shared" si="25"/>
        <v>6.1311475409836067</v>
      </c>
      <c r="E196" s="108">
        <v>34</v>
      </c>
      <c r="F196" s="14"/>
    </row>
    <row r="197" spans="1:6" ht="18" customHeight="1" x14ac:dyDescent="0.35">
      <c r="A197" s="13"/>
      <c r="B197" s="13" t="s">
        <v>292</v>
      </c>
      <c r="C197" s="125">
        <f t="shared" si="24"/>
        <v>27.868852459016395</v>
      </c>
      <c r="D197" s="125">
        <f t="shared" si="25"/>
        <v>6.1311475409836067</v>
      </c>
      <c r="E197" s="108">
        <v>34</v>
      </c>
      <c r="F197" s="14"/>
    </row>
    <row r="198" spans="1:6" ht="18" customHeight="1" x14ac:dyDescent="0.35">
      <c r="A198" s="13"/>
      <c r="B198" s="13" t="s">
        <v>293</v>
      </c>
      <c r="C198" s="125">
        <f t="shared" si="24"/>
        <v>27.868852459016395</v>
      </c>
      <c r="D198" s="125">
        <f t="shared" si="25"/>
        <v>6.1311475409836067</v>
      </c>
      <c r="E198" s="108">
        <v>34</v>
      </c>
      <c r="F198" s="14"/>
    </row>
    <row r="199" spans="1:6" ht="18" customHeight="1" x14ac:dyDescent="0.35">
      <c r="A199" s="13"/>
      <c r="B199" s="13" t="s">
        <v>294</v>
      </c>
      <c r="C199" s="125">
        <f t="shared" si="24"/>
        <v>28.688524590163937</v>
      </c>
      <c r="D199" s="125">
        <f t="shared" si="25"/>
        <v>6.3114754098360661</v>
      </c>
      <c r="E199" s="108">
        <v>35</v>
      </c>
      <c r="F199" s="14"/>
    </row>
    <row r="200" spans="1:6" ht="18" customHeight="1" x14ac:dyDescent="0.35">
      <c r="A200" s="13"/>
      <c r="B200" s="13" t="s">
        <v>295</v>
      </c>
      <c r="C200" s="125">
        <f t="shared" si="24"/>
        <v>22.950819672131146</v>
      </c>
      <c r="D200" s="125">
        <f t="shared" si="25"/>
        <v>5.0491803278688518</v>
      </c>
      <c r="E200" s="108">
        <v>28</v>
      </c>
      <c r="F200" s="14"/>
    </row>
    <row r="201" spans="1:6" ht="18" customHeight="1" x14ac:dyDescent="0.35">
      <c r="A201" s="13"/>
      <c r="B201" s="13" t="s">
        <v>296</v>
      </c>
      <c r="C201" s="125">
        <f t="shared" si="24"/>
        <v>18.032786885245901</v>
      </c>
      <c r="D201" s="125">
        <f t="shared" si="25"/>
        <v>3.9672131147540983</v>
      </c>
      <c r="E201" s="108">
        <v>22</v>
      </c>
      <c r="F201" s="14"/>
    </row>
    <row r="202" spans="1:6" ht="18" customHeight="1" x14ac:dyDescent="0.35">
      <c r="A202" s="13"/>
      <c r="B202" s="13" t="s">
        <v>297</v>
      </c>
      <c r="C202" s="125">
        <f t="shared" si="24"/>
        <v>20.491803278688526</v>
      </c>
      <c r="D202" s="125">
        <f t="shared" si="25"/>
        <v>4.5081967213114753</v>
      </c>
      <c r="E202" s="108">
        <v>25</v>
      </c>
      <c r="F202" s="14"/>
    </row>
    <row r="203" spans="1:6" ht="18" customHeight="1" x14ac:dyDescent="0.35">
      <c r="A203" s="13"/>
      <c r="B203" s="13" t="s">
        <v>298</v>
      </c>
      <c r="C203" s="125">
        <f t="shared" si="24"/>
        <v>20.491803278688526</v>
      </c>
      <c r="D203" s="125">
        <f t="shared" si="25"/>
        <v>4.5081967213114753</v>
      </c>
      <c r="E203" s="108">
        <v>25</v>
      </c>
      <c r="F203" s="14"/>
    </row>
    <row r="204" spans="1:6" ht="18" customHeight="1" x14ac:dyDescent="0.35">
      <c r="A204" s="13"/>
      <c r="B204" s="13" t="s">
        <v>308</v>
      </c>
      <c r="C204" s="125">
        <f t="shared" si="24"/>
        <v>20.491803278688526</v>
      </c>
      <c r="D204" s="125">
        <f t="shared" si="25"/>
        <v>4.5081967213114753</v>
      </c>
      <c r="E204" s="108">
        <v>25</v>
      </c>
      <c r="F204" s="14"/>
    </row>
    <row r="205" spans="1:6" ht="18" customHeight="1" x14ac:dyDescent="0.35">
      <c r="A205" s="104"/>
      <c r="B205" s="104" t="s">
        <v>299</v>
      </c>
      <c r="C205" s="129">
        <f t="shared" si="24"/>
        <v>27.049180327868854</v>
      </c>
      <c r="D205" s="129">
        <f t="shared" si="25"/>
        <v>5.9508196721311482</v>
      </c>
      <c r="E205" s="113">
        <v>33</v>
      </c>
      <c r="F205" s="14"/>
    </row>
    <row r="206" spans="1:6" s="3" customFormat="1" x14ac:dyDescent="0.35">
      <c r="A206" s="13"/>
      <c r="B206" s="13"/>
      <c r="C206" s="108"/>
      <c r="D206" s="109"/>
      <c r="E206" s="108"/>
      <c r="F206" s="14"/>
    </row>
    <row r="207" spans="1:6" s="3" customFormat="1" x14ac:dyDescent="0.35">
      <c r="A207" s="128" t="s">
        <v>143</v>
      </c>
      <c r="B207" s="13"/>
      <c r="C207" s="108"/>
      <c r="D207" s="13"/>
      <c r="E207" s="13"/>
      <c r="F207" s="14"/>
    </row>
    <row r="208" spans="1:6" s="3" customFormat="1" x14ac:dyDescent="0.35">
      <c r="A208" s="128" t="s">
        <v>142</v>
      </c>
      <c r="B208" s="13"/>
      <c r="C208" s="108"/>
      <c r="D208" s="13"/>
      <c r="E208" s="13"/>
      <c r="F208" s="14"/>
    </row>
    <row r="209" spans="1:6" x14ac:dyDescent="0.35">
      <c r="A209" s="13"/>
      <c r="B209" s="13"/>
      <c r="C209" s="108"/>
      <c r="D209" s="13"/>
      <c r="E209" s="13"/>
      <c r="F209" s="14"/>
    </row>
    <row r="210" spans="1:6" ht="18" customHeight="1" x14ac:dyDescent="0.35">
      <c r="A210" s="88" t="s">
        <v>2</v>
      </c>
      <c r="B210" s="124" t="s">
        <v>107</v>
      </c>
      <c r="C210" s="20" t="s">
        <v>37</v>
      </c>
      <c r="D210" s="107" t="s">
        <v>39</v>
      </c>
      <c r="E210" s="107" t="s">
        <v>38</v>
      </c>
      <c r="F210" s="14"/>
    </row>
    <row r="211" spans="1:6" ht="18" customHeight="1" x14ac:dyDescent="0.35">
      <c r="A211" s="13"/>
      <c r="B211" s="130" t="s">
        <v>302</v>
      </c>
      <c r="C211" s="125">
        <f t="shared" ref="C211" si="26">E211/1.22</f>
        <v>270.49180327868851</v>
      </c>
      <c r="D211" s="125">
        <f t="shared" ref="D211:D236" si="27">E211/1.22*0.22</f>
        <v>59.508196721311471</v>
      </c>
      <c r="E211" s="108">
        <v>330</v>
      </c>
      <c r="F211" s="14"/>
    </row>
    <row r="212" spans="1:6" ht="18" customHeight="1" x14ac:dyDescent="0.35">
      <c r="A212" s="13"/>
      <c r="B212" s="130" t="s">
        <v>303</v>
      </c>
      <c r="C212" s="125">
        <f t="shared" ref="C212:C220" si="28">E212/1.22</f>
        <v>201.63934426229508</v>
      </c>
      <c r="D212" s="125">
        <f t="shared" si="27"/>
        <v>44.360655737704917</v>
      </c>
      <c r="E212" s="108">
        <v>246</v>
      </c>
      <c r="F212" s="14"/>
    </row>
    <row r="213" spans="1:6" ht="18" customHeight="1" x14ac:dyDescent="0.35">
      <c r="A213" s="13"/>
      <c r="B213" s="130" t="s">
        <v>306</v>
      </c>
      <c r="C213" s="125">
        <f t="shared" si="28"/>
        <v>96.721311475409834</v>
      </c>
      <c r="D213" s="125">
        <f t="shared" si="27"/>
        <v>21.278688524590162</v>
      </c>
      <c r="E213" s="108">
        <v>118</v>
      </c>
      <c r="F213" s="14"/>
    </row>
    <row r="214" spans="1:6" ht="18" customHeight="1" x14ac:dyDescent="0.35">
      <c r="A214" s="13"/>
      <c r="B214" s="130" t="s">
        <v>307</v>
      </c>
      <c r="C214" s="125">
        <f t="shared" si="28"/>
        <v>84.426229508196727</v>
      </c>
      <c r="D214" s="125">
        <f t="shared" si="27"/>
        <v>18.57377049180328</v>
      </c>
      <c r="E214" s="108">
        <v>103</v>
      </c>
      <c r="F214" s="14"/>
    </row>
    <row r="215" spans="1:6" ht="18" customHeight="1" x14ac:dyDescent="0.35">
      <c r="A215" s="13"/>
      <c r="B215" s="130" t="s">
        <v>309</v>
      </c>
      <c r="C215" s="125">
        <f t="shared" si="28"/>
        <v>96.721311475409834</v>
      </c>
      <c r="D215" s="125">
        <f t="shared" si="27"/>
        <v>21.278688524590162</v>
      </c>
      <c r="E215" s="108">
        <v>118</v>
      </c>
      <c r="F215" s="14"/>
    </row>
    <row r="216" spans="1:6" ht="18" customHeight="1" x14ac:dyDescent="0.35">
      <c r="A216" s="13"/>
      <c r="B216" s="130" t="s">
        <v>310</v>
      </c>
      <c r="C216" s="125">
        <f t="shared" si="28"/>
        <v>84.426229508196727</v>
      </c>
      <c r="D216" s="125">
        <f t="shared" si="27"/>
        <v>18.57377049180328</v>
      </c>
      <c r="E216" s="108">
        <v>103</v>
      </c>
      <c r="F216" s="14"/>
    </row>
    <row r="217" spans="1:6" ht="18" customHeight="1" x14ac:dyDescent="0.35">
      <c r="A217" s="13"/>
      <c r="B217" s="130" t="s">
        <v>301</v>
      </c>
      <c r="C217" s="125">
        <f t="shared" si="28"/>
        <v>156.55737704918033</v>
      </c>
      <c r="D217" s="125">
        <f t="shared" si="27"/>
        <v>34.442622950819676</v>
      </c>
      <c r="E217" s="108">
        <v>191</v>
      </c>
      <c r="F217" s="14"/>
    </row>
    <row r="218" spans="1:6" ht="18" customHeight="1" x14ac:dyDescent="0.35">
      <c r="A218" s="13"/>
      <c r="B218" s="130" t="s">
        <v>304</v>
      </c>
      <c r="C218" s="125">
        <f t="shared" si="28"/>
        <v>108.19672131147541</v>
      </c>
      <c r="D218" s="125">
        <f t="shared" si="27"/>
        <v>23.803278688524593</v>
      </c>
      <c r="E218" s="108">
        <v>132</v>
      </c>
      <c r="F218" s="14"/>
    </row>
    <row r="219" spans="1:6" ht="18" customHeight="1" x14ac:dyDescent="0.35">
      <c r="A219" s="13"/>
      <c r="B219" s="130" t="s">
        <v>300</v>
      </c>
      <c r="C219" s="125">
        <f t="shared" si="28"/>
        <v>109.8360655737705</v>
      </c>
      <c r="D219" s="125">
        <f t="shared" si="27"/>
        <v>24.16393442622951</v>
      </c>
      <c r="E219" s="108">
        <v>134</v>
      </c>
      <c r="F219" s="14"/>
    </row>
    <row r="220" spans="1:6" x14ac:dyDescent="0.35">
      <c r="A220" s="13"/>
      <c r="B220" s="130" t="s">
        <v>305</v>
      </c>
      <c r="C220" s="125">
        <f t="shared" si="28"/>
        <v>68.852459016393439</v>
      </c>
      <c r="D220" s="125">
        <f t="shared" si="27"/>
        <v>15.147540983606557</v>
      </c>
      <c r="E220" s="108">
        <v>84</v>
      </c>
      <c r="F220" s="14"/>
    </row>
    <row r="221" spans="1:6" ht="18" customHeight="1" x14ac:dyDescent="0.35">
      <c r="A221" s="88" t="s">
        <v>6</v>
      </c>
      <c r="B221" s="124" t="s">
        <v>108</v>
      </c>
      <c r="C221" s="20" t="s">
        <v>37</v>
      </c>
      <c r="D221" s="107" t="s">
        <v>39</v>
      </c>
      <c r="E221" s="107" t="s">
        <v>38</v>
      </c>
      <c r="F221" s="14"/>
    </row>
    <row r="222" spans="1:6" ht="18" customHeight="1" x14ac:dyDescent="0.35">
      <c r="A222" s="13"/>
      <c r="B222" s="13" t="s">
        <v>9</v>
      </c>
      <c r="C222" s="125">
        <f t="shared" ref="C222:C236" si="29">E222/1.22</f>
        <v>16.393442622950818</v>
      </c>
      <c r="D222" s="125">
        <f t="shared" si="27"/>
        <v>3.6065573770491799</v>
      </c>
      <c r="E222" s="108">
        <v>20</v>
      </c>
      <c r="F222" s="14"/>
    </row>
    <row r="223" spans="1:6" ht="18" customHeight="1" x14ac:dyDescent="0.35">
      <c r="A223" s="13"/>
      <c r="B223" s="13" t="s">
        <v>14</v>
      </c>
      <c r="C223" s="125">
        <f t="shared" si="29"/>
        <v>13.114754098360656</v>
      </c>
      <c r="D223" s="125">
        <f t="shared" si="27"/>
        <v>2.8852459016393444</v>
      </c>
      <c r="E223" s="108">
        <v>16</v>
      </c>
      <c r="F223" s="14"/>
    </row>
    <row r="224" spans="1:6" ht="18" customHeight="1" x14ac:dyDescent="0.35">
      <c r="A224" s="13"/>
      <c r="B224" s="13" t="s">
        <v>10</v>
      </c>
      <c r="C224" s="125">
        <f t="shared" si="29"/>
        <v>8.1967213114754092</v>
      </c>
      <c r="D224" s="125">
        <f t="shared" si="27"/>
        <v>1.8032786885245899</v>
      </c>
      <c r="E224" s="108">
        <v>10</v>
      </c>
      <c r="F224" s="14"/>
    </row>
    <row r="225" spans="1:6" ht="18" customHeight="1" x14ac:dyDescent="0.35">
      <c r="A225" s="13"/>
      <c r="B225" s="13" t="s">
        <v>11</v>
      </c>
      <c r="C225" s="125">
        <f t="shared" si="29"/>
        <v>12.295081967213115</v>
      </c>
      <c r="D225" s="125">
        <f t="shared" si="27"/>
        <v>2.7049180327868854</v>
      </c>
      <c r="E225" s="108">
        <v>15</v>
      </c>
      <c r="F225" s="14"/>
    </row>
    <row r="226" spans="1:6" ht="18" customHeight="1" x14ac:dyDescent="0.35">
      <c r="A226" s="13"/>
      <c r="B226" s="13" t="s">
        <v>12</v>
      </c>
      <c r="C226" s="125">
        <f t="shared" si="29"/>
        <v>27.049180327868854</v>
      </c>
      <c r="D226" s="125">
        <f t="shared" si="27"/>
        <v>5.9508196721311482</v>
      </c>
      <c r="E226" s="108">
        <v>33</v>
      </c>
      <c r="F226" s="14"/>
    </row>
    <row r="227" spans="1:6" ht="18" customHeight="1" x14ac:dyDescent="0.35">
      <c r="A227" s="13"/>
      <c r="B227" s="13" t="s">
        <v>13</v>
      </c>
      <c r="C227" s="125">
        <f t="shared" si="29"/>
        <v>24.590163934426229</v>
      </c>
      <c r="D227" s="125">
        <f t="shared" si="27"/>
        <v>5.4098360655737707</v>
      </c>
      <c r="E227" s="108">
        <v>30</v>
      </c>
      <c r="F227" s="14"/>
    </row>
    <row r="228" spans="1:6" ht="18" customHeight="1" x14ac:dyDescent="0.35">
      <c r="A228" s="13"/>
      <c r="B228" s="13" t="s">
        <v>138</v>
      </c>
      <c r="C228" s="125">
        <f t="shared" si="29"/>
        <v>16.393442622950818</v>
      </c>
      <c r="D228" s="125">
        <f t="shared" si="27"/>
        <v>3.6065573770491799</v>
      </c>
      <c r="E228" s="108">
        <v>20</v>
      </c>
      <c r="F228" s="14"/>
    </row>
    <row r="229" spans="1:6" ht="18" customHeight="1" x14ac:dyDescent="0.35">
      <c r="A229" s="13"/>
      <c r="B229" s="13" t="s">
        <v>15</v>
      </c>
      <c r="C229" s="125">
        <f t="shared" si="29"/>
        <v>9.0163934426229506</v>
      </c>
      <c r="D229" s="125">
        <f t="shared" si="27"/>
        <v>1.9836065573770492</v>
      </c>
      <c r="E229" s="108">
        <v>11</v>
      </c>
      <c r="F229" s="14"/>
    </row>
    <row r="230" spans="1:6" ht="18" customHeight="1" x14ac:dyDescent="0.35">
      <c r="A230" s="13"/>
      <c r="B230" s="13" t="s">
        <v>16</v>
      </c>
      <c r="C230" s="125">
        <f t="shared" si="29"/>
        <v>16.393442622950818</v>
      </c>
      <c r="D230" s="125">
        <f t="shared" si="27"/>
        <v>3.6065573770491799</v>
      </c>
      <c r="E230" s="108">
        <v>20</v>
      </c>
      <c r="F230" s="14"/>
    </row>
    <row r="231" spans="1:6" ht="18" customHeight="1" x14ac:dyDescent="0.35">
      <c r="A231" s="13"/>
      <c r="B231" s="13" t="s">
        <v>17</v>
      </c>
      <c r="C231" s="125">
        <f t="shared" si="29"/>
        <v>10.655737704918034</v>
      </c>
      <c r="D231" s="125">
        <f t="shared" si="27"/>
        <v>2.3442622950819674</v>
      </c>
      <c r="E231" s="108">
        <v>13</v>
      </c>
      <c r="F231" s="14"/>
    </row>
    <row r="232" spans="1:6" ht="18" customHeight="1" x14ac:dyDescent="0.35">
      <c r="A232" s="13"/>
      <c r="B232" s="13" t="s">
        <v>18</v>
      </c>
      <c r="C232" s="125">
        <f t="shared" si="29"/>
        <v>16.393442622950818</v>
      </c>
      <c r="D232" s="125">
        <f t="shared" si="27"/>
        <v>3.6065573770491799</v>
      </c>
      <c r="E232" s="108">
        <v>20</v>
      </c>
      <c r="F232" s="14"/>
    </row>
    <row r="233" spans="1:6" ht="18" customHeight="1" x14ac:dyDescent="0.35">
      <c r="A233" s="13"/>
      <c r="B233" s="13" t="s">
        <v>158</v>
      </c>
      <c r="C233" s="125">
        <f t="shared" si="29"/>
        <v>12.295081967213115</v>
      </c>
      <c r="D233" s="125">
        <f t="shared" si="27"/>
        <v>2.7049180327868854</v>
      </c>
      <c r="E233" s="108">
        <v>15</v>
      </c>
      <c r="F233" s="14"/>
    </row>
    <row r="234" spans="1:6" ht="18" customHeight="1" x14ac:dyDescent="0.35">
      <c r="A234" s="13"/>
      <c r="B234" s="13" t="s">
        <v>159</v>
      </c>
      <c r="C234" s="125">
        <f t="shared" si="29"/>
        <v>4.918032786885246</v>
      </c>
      <c r="D234" s="125">
        <f t="shared" si="27"/>
        <v>1.0819672131147542</v>
      </c>
      <c r="E234" s="108">
        <v>6</v>
      </c>
      <c r="F234" s="14"/>
    </row>
    <row r="235" spans="1:6" ht="18" customHeight="1" x14ac:dyDescent="0.35">
      <c r="A235" s="13"/>
      <c r="B235" s="13" t="s">
        <v>188</v>
      </c>
      <c r="C235" s="125">
        <f t="shared" si="29"/>
        <v>12.295081967213115</v>
      </c>
      <c r="D235" s="125">
        <f t="shared" si="27"/>
        <v>2.7049180327868854</v>
      </c>
      <c r="E235" s="108">
        <v>15</v>
      </c>
      <c r="F235" s="14"/>
    </row>
    <row r="236" spans="1:6" ht="18" customHeight="1" x14ac:dyDescent="0.35">
      <c r="A236" s="104"/>
      <c r="B236" s="131" t="s">
        <v>19</v>
      </c>
      <c r="C236" s="129">
        <f t="shared" si="29"/>
        <v>16.393442622950818</v>
      </c>
      <c r="D236" s="129">
        <f t="shared" si="27"/>
        <v>3.6065573770491799</v>
      </c>
      <c r="E236" s="113">
        <v>20</v>
      </c>
      <c r="F236" s="14"/>
    </row>
    <row r="237" spans="1:6" ht="18" customHeight="1" x14ac:dyDescent="0.35">
      <c r="A237" s="13"/>
      <c r="B237" s="13"/>
      <c r="C237" s="108"/>
      <c r="D237" s="13"/>
      <c r="E237" s="13"/>
      <c r="F237" s="14"/>
    </row>
    <row r="238" spans="1:6" ht="18" customHeight="1" x14ac:dyDescent="0.35">
      <c r="A238" s="13" t="s">
        <v>333</v>
      </c>
      <c r="B238" s="13"/>
      <c r="C238" s="108"/>
      <c r="D238" s="13"/>
      <c r="E238" s="13"/>
      <c r="F238" s="14"/>
    </row>
    <row r="239" spans="1:6" ht="18" customHeight="1" x14ac:dyDescent="0.35">
      <c r="A239" s="13" t="s">
        <v>20</v>
      </c>
      <c r="B239" s="13"/>
      <c r="C239" s="108"/>
      <c r="D239" s="13"/>
      <c r="E239" s="13"/>
      <c r="F239" s="14"/>
    </row>
    <row r="240" spans="1:6" ht="18" customHeight="1" x14ac:dyDescent="0.35">
      <c r="A240" s="13" t="s">
        <v>160</v>
      </c>
      <c r="B240" s="13"/>
      <c r="C240" s="108"/>
      <c r="D240" s="13"/>
      <c r="E240" s="13"/>
      <c r="F240" s="14"/>
    </row>
    <row r="241" spans="1:6" ht="18" customHeight="1" x14ac:dyDescent="0.35">
      <c r="A241" s="13" t="s">
        <v>21</v>
      </c>
      <c r="B241" s="13"/>
      <c r="C241" s="108"/>
      <c r="D241" s="13"/>
      <c r="E241" s="13"/>
      <c r="F241" s="14"/>
    </row>
    <row r="242" spans="1:6" x14ac:dyDescent="0.35">
      <c r="A242" s="13"/>
      <c r="B242" s="13"/>
      <c r="C242" s="108"/>
      <c r="D242" s="13"/>
      <c r="E242" s="13"/>
      <c r="F242" s="14"/>
    </row>
    <row r="243" spans="1:6" x14ac:dyDescent="0.35">
      <c r="A243" s="88" t="s">
        <v>59</v>
      </c>
      <c r="B243" s="124" t="s">
        <v>23</v>
      </c>
      <c r="C243" s="20"/>
      <c r="D243" s="107"/>
      <c r="E243" s="107"/>
      <c r="F243" s="14"/>
    </row>
    <row r="244" spans="1:6" x14ac:dyDescent="0.35">
      <c r="A244" s="132" t="s">
        <v>161</v>
      </c>
      <c r="B244" s="130" t="s">
        <v>189</v>
      </c>
      <c r="C244" s="127">
        <v>157</v>
      </c>
      <c r="D244" s="133" t="s">
        <v>162</v>
      </c>
      <c r="E244" s="127" t="s">
        <v>163</v>
      </c>
      <c r="F244" s="14"/>
    </row>
    <row r="245" spans="1:6" x14ac:dyDescent="0.35">
      <c r="A245" s="132" t="s">
        <v>164</v>
      </c>
      <c r="B245" s="130" t="s">
        <v>190</v>
      </c>
      <c r="C245" s="13"/>
      <c r="D245" s="13"/>
      <c r="E245" s="13"/>
      <c r="F245" s="14"/>
    </row>
    <row r="246" spans="1:6" x14ac:dyDescent="0.35">
      <c r="A246" s="132" t="s">
        <v>165</v>
      </c>
      <c r="B246" s="130" t="s">
        <v>166</v>
      </c>
      <c r="C246" s="127"/>
      <c r="D246" s="109"/>
      <c r="E246" s="127"/>
      <c r="F246" s="14"/>
    </row>
    <row r="247" spans="1:6" x14ac:dyDescent="0.35">
      <c r="A247" s="132"/>
      <c r="B247" s="130" t="s">
        <v>191</v>
      </c>
      <c r="C247" s="127">
        <v>34</v>
      </c>
      <c r="D247" s="109">
        <v>7.48</v>
      </c>
      <c r="E247" s="127">
        <v>41.48</v>
      </c>
      <c r="F247" s="14"/>
    </row>
    <row r="248" spans="1:6" ht="18" customHeight="1" x14ac:dyDescent="0.35">
      <c r="A248" s="132"/>
      <c r="B248" s="130" t="s">
        <v>218</v>
      </c>
      <c r="C248" s="127">
        <v>58</v>
      </c>
      <c r="D248" s="109">
        <v>12.76</v>
      </c>
      <c r="E248" s="127">
        <v>70.760000000000005</v>
      </c>
      <c r="F248" s="14"/>
    </row>
    <row r="249" spans="1:6" ht="18" customHeight="1" x14ac:dyDescent="0.35">
      <c r="A249" s="132" t="s">
        <v>167</v>
      </c>
      <c r="B249" s="130" t="s">
        <v>168</v>
      </c>
      <c r="C249" s="127">
        <v>76</v>
      </c>
      <c r="D249" s="109">
        <v>16.72</v>
      </c>
      <c r="E249" s="127">
        <v>92.72</v>
      </c>
      <c r="F249" s="14"/>
    </row>
    <row r="250" spans="1:6" x14ac:dyDescent="0.35">
      <c r="A250" s="132" t="s">
        <v>169</v>
      </c>
      <c r="B250" s="130" t="s">
        <v>192</v>
      </c>
      <c r="C250" s="127">
        <v>15</v>
      </c>
      <c r="D250" s="109">
        <v>3.3</v>
      </c>
      <c r="E250" s="127">
        <v>18.3</v>
      </c>
      <c r="F250" s="14"/>
    </row>
    <row r="251" spans="1:6" ht="46.5" customHeight="1" x14ac:dyDescent="0.35">
      <c r="A251" s="88" t="s">
        <v>22</v>
      </c>
      <c r="B251" s="124" t="s">
        <v>24</v>
      </c>
      <c r="C251" s="20" t="s">
        <v>37</v>
      </c>
      <c r="D251" s="107" t="s">
        <v>39</v>
      </c>
      <c r="E251" s="107" t="s">
        <v>38</v>
      </c>
      <c r="F251" s="14"/>
    </row>
    <row r="252" spans="1:6" ht="17.25" customHeight="1" x14ac:dyDescent="0.35">
      <c r="A252" s="13"/>
      <c r="B252" s="130" t="s">
        <v>170</v>
      </c>
      <c r="C252" s="125">
        <f t="shared" ref="C252" si="30">E252/1.22</f>
        <v>2540.9836065573772</v>
      </c>
      <c r="D252" s="125">
        <f t="shared" ref="D252" si="31">E252/1.22*0.22</f>
        <v>559.01639344262298</v>
      </c>
      <c r="E252" s="108">
        <v>3100</v>
      </c>
      <c r="F252" s="14"/>
    </row>
    <row r="253" spans="1:6" x14ac:dyDescent="0.35">
      <c r="A253" s="13"/>
      <c r="B253" s="130" t="s">
        <v>171</v>
      </c>
      <c r="C253" s="108"/>
      <c r="D253" s="109"/>
      <c r="E253" s="13"/>
      <c r="F253" s="14"/>
    </row>
    <row r="254" spans="1:6" x14ac:dyDescent="0.35">
      <c r="A254" s="13"/>
      <c r="B254" s="13" t="s">
        <v>25</v>
      </c>
      <c r="C254" s="125">
        <f t="shared" ref="C254:C257" si="32">E254/1.22</f>
        <v>303.27868852459017</v>
      </c>
      <c r="D254" s="125">
        <f t="shared" ref="D254:D257" si="33">E254/1.22*0.22</f>
        <v>66.721311475409834</v>
      </c>
      <c r="E254" s="108">
        <v>370</v>
      </c>
      <c r="F254" s="14"/>
    </row>
    <row r="255" spans="1:6" x14ac:dyDescent="0.35">
      <c r="A255" s="13"/>
      <c r="B255" s="13" t="s">
        <v>26</v>
      </c>
      <c r="C255" s="125">
        <f t="shared" si="32"/>
        <v>1606.5573770491803</v>
      </c>
      <c r="D255" s="125">
        <f t="shared" si="33"/>
        <v>353.44262295081967</v>
      </c>
      <c r="E255" s="108">
        <v>1960</v>
      </c>
      <c r="F255" s="14"/>
    </row>
    <row r="256" spans="1:6" ht="18" customHeight="1" x14ac:dyDescent="0.35">
      <c r="A256" s="13"/>
      <c r="B256" s="13" t="s">
        <v>27</v>
      </c>
      <c r="C256" s="125">
        <f t="shared" si="32"/>
        <v>606.55737704918033</v>
      </c>
      <c r="D256" s="125">
        <f t="shared" si="33"/>
        <v>133.44262295081967</v>
      </c>
      <c r="E256" s="108">
        <v>740</v>
      </c>
      <c r="F256" s="14"/>
    </row>
    <row r="257" spans="1:6" ht="18" customHeight="1" x14ac:dyDescent="0.35">
      <c r="A257" s="104"/>
      <c r="B257" s="104" t="s">
        <v>28</v>
      </c>
      <c r="C257" s="125">
        <f t="shared" si="32"/>
        <v>409.8360655737705</v>
      </c>
      <c r="D257" s="125">
        <f t="shared" si="33"/>
        <v>90.163934426229517</v>
      </c>
      <c r="E257" s="113">
        <v>500</v>
      </c>
      <c r="F257" s="14"/>
    </row>
    <row r="258" spans="1:6" ht="18" customHeight="1" x14ac:dyDescent="0.35">
      <c r="A258" s="88" t="s">
        <v>43</v>
      </c>
      <c r="B258" s="124" t="s">
        <v>144</v>
      </c>
      <c r="C258" s="20" t="s">
        <v>37</v>
      </c>
      <c r="D258" s="107" t="s">
        <v>39</v>
      </c>
      <c r="E258" s="107" t="s">
        <v>38</v>
      </c>
      <c r="F258" s="14"/>
    </row>
    <row r="259" spans="1:6" ht="18" customHeight="1" x14ac:dyDescent="0.35">
      <c r="A259" s="13"/>
      <c r="B259" s="13" t="s">
        <v>172</v>
      </c>
      <c r="C259" s="125">
        <f t="shared" ref="C259:C275" si="34">E259/1.22</f>
        <v>163.9344262295082</v>
      </c>
      <c r="D259" s="125">
        <f t="shared" ref="D259:D275" si="35">E259/1.22*0.22</f>
        <v>36.065573770491802</v>
      </c>
      <c r="E259" s="108">
        <v>200</v>
      </c>
      <c r="F259" s="14"/>
    </row>
    <row r="260" spans="1:6" x14ac:dyDescent="0.35">
      <c r="A260" s="13"/>
      <c r="B260" s="13" t="s">
        <v>173</v>
      </c>
      <c r="C260" s="125">
        <f t="shared" si="34"/>
        <v>163.9344262295082</v>
      </c>
      <c r="D260" s="125">
        <f t="shared" si="35"/>
        <v>36.065573770491802</v>
      </c>
      <c r="E260" s="108">
        <v>200</v>
      </c>
      <c r="F260" s="14"/>
    </row>
    <row r="261" spans="1:6" ht="18" customHeight="1" x14ac:dyDescent="0.35">
      <c r="A261" s="13"/>
      <c r="B261" s="130" t="s">
        <v>174</v>
      </c>
      <c r="C261" s="125">
        <f t="shared" si="34"/>
        <v>147.54098360655738</v>
      </c>
      <c r="D261" s="125">
        <f t="shared" si="35"/>
        <v>32.459016393442624</v>
      </c>
      <c r="E261" s="108">
        <v>180</v>
      </c>
      <c r="F261" s="14"/>
    </row>
    <row r="262" spans="1:6" x14ac:dyDescent="0.35">
      <c r="A262" s="13"/>
      <c r="B262" s="130" t="s">
        <v>175</v>
      </c>
      <c r="C262" s="125">
        <f t="shared" si="34"/>
        <v>147.54098360655738</v>
      </c>
      <c r="D262" s="125">
        <f t="shared" si="35"/>
        <v>32.459016393442624</v>
      </c>
      <c r="E262" s="108">
        <v>180</v>
      </c>
      <c r="F262" s="14"/>
    </row>
    <row r="263" spans="1:6" x14ac:dyDescent="0.35">
      <c r="A263" s="13"/>
      <c r="B263" s="130" t="s">
        <v>176</v>
      </c>
      <c r="C263" s="125">
        <f t="shared" si="34"/>
        <v>155.73770491803279</v>
      </c>
      <c r="D263" s="125">
        <f t="shared" si="35"/>
        <v>34.262295081967217</v>
      </c>
      <c r="E263" s="108">
        <v>190</v>
      </c>
      <c r="F263" s="14"/>
    </row>
    <row r="264" spans="1:6" x14ac:dyDescent="0.35">
      <c r="A264" s="13"/>
      <c r="B264" s="130" t="s">
        <v>177</v>
      </c>
      <c r="C264" s="125">
        <f t="shared" si="34"/>
        <v>155.73770491803279</v>
      </c>
      <c r="D264" s="125">
        <f t="shared" si="35"/>
        <v>34.262295081967217</v>
      </c>
      <c r="E264" s="108">
        <v>190</v>
      </c>
      <c r="F264" s="14"/>
    </row>
    <row r="265" spans="1:6" x14ac:dyDescent="0.35">
      <c r="A265" s="13"/>
      <c r="B265" s="130" t="s">
        <v>178</v>
      </c>
      <c r="C265" s="125">
        <f t="shared" si="34"/>
        <v>155.73770491803279</v>
      </c>
      <c r="D265" s="125">
        <f t="shared" si="35"/>
        <v>34.262295081967217</v>
      </c>
      <c r="E265" s="108">
        <v>190</v>
      </c>
      <c r="F265" s="14"/>
    </row>
    <row r="266" spans="1:6" x14ac:dyDescent="0.35">
      <c r="A266" s="13"/>
      <c r="B266" s="130" t="s">
        <v>179</v>
      </c>
      <c r="C266" s="125">
        <f t="shared" si="34"/>
        <v>122.95081967213115</v>
      </c>
      <c r="D266" s="125">
        <f t="shared" si="35"/>
        <v>27.049180327868854</v>
      </c>
      <c r="E266" s="108">
        <v>150</v>
      </c>
      <c r="F266" s="14"/>
    </row>
    <row r="267" spans="1:6" x14ac:dyDescent="0.35">
      <c r="A267" s="13"/>
      <c r="B267" s="130" t="s">
        <v>180</v>
      </c>
      <c r="C267" s="125">
        <f t="shared" si="34"/>
        <v>122.95081967213115</v>
      </c>
      <c r="D267" s="125">
        <f t="shared" si="35"/>
        <v>27.049180327868854</v>
      </c>
      <c r="E267" s="108">
        <v>150</v>
      </c>
      <c r="F267" s="134"/>
    </row>
    <row r="268" spans="1:6" x14ac:dyDescent="0.35">
      <c r="A268" s="13"/>
      <c r="B268" s="130" t="s">
        <v>181</v>
      </c>
      <c r="C268" s="125">
        <f t="shared" si="34"/>
        <v>327.86885245901641</v>
      </c>
      <c r="D268" s="125">
        <f t="shared" si="35"/>
        <v>72.131147540983605</v>
      </c>
      <c r="E268" s="135">
        <v>400</v>
      </c>
      <c r="F268" s="14"/>
    </row>
    <row r="269" spans="1:6" x14ac:dyDescent="0.35">
      <c r="A269" s="13"/>
      <c r="B269" s="130" t="s">
        <v>30</v>
      </c>
      <c r="C269" s="125">
        <f t="shared" si="34"/>
        <v>204.91803278688525</v>
      </c>
      <c r="D269" s="125">
        <f t="shared" si="35"/>
        <v>45.081967213114758</v>
      </c>
      <c r="E269" s="108">
        <v>250</v>
      </c>
      <c r="F269" s="14"/>
    </row>
    <row r="270" spans="1:6" x14ac:dyDescent="0.35">
      <c r="A270" s="13"/>
      <c r="B270" s="130" t="s">
        <v>182</v>
      </c>
      <c r="C270" s="125">
        <f t="shared" si="34"/>
        <v>245.90163934426229</v>
      </c>
      <c r="D270" s="125">
        <f t="shared" si="35"/>
        <v>54.098360655737707</v>
      </c>
      <c r="E270" s="108">
        <v>300</v>
      </c>
      <c r="F270" s="14"/>
    </row>
    <row r="271" spans="1:6" x14ac:dyDescent="0.35">
      <c r="A271" s="13"/>
      <c r="B271" s="130" t="s">
        <v>183</v>
      </c>
      <c r="C271" s="125">
        <f t="shared" si="34"/>
        <v>327.86885245901641</v>
      </c>
      <c r="D271" s="125">
        <f t="shared" si="35"/>
        <v>72.131147540983605</v>
      </c>
      <c r="E271" s="108">
        <v>400</v>
      </c>
      <c r="F271" s="14"/>
    </row>
    <row r="272" spans="1:6" x14ac:dyDescent="0.35">
      <c r="A272" s="13"/>
      <c r="B272" s="130" t="s">
        <v>184</v>
      </c>
      <c r="C272" s="125">
        <f t="shared" si="34"/>
        <v>151.63934426229508</v>
      </c>
      <c r="D272" s="125">
        <f t="shared" si="35"/>
        <v>33.360655737704917</v>
      </c>
      <c r="E272" s="108">
        <v>185</v>
      </c>
      <c r="F272" s="14"/>
    </row>
    <row r="273" spans="1:6" x14ac:dyDescent="0.35">
      <c r="A273" s="13"/>
      <c r="B273" s="130" t="s">
        <v>185</v>
      </c>
      <c r="C273" s="125">
        <f t="shared" si="34"/>
        <v>151.63934426229508</v>
      </c>
      <c r="D273" s="125">
        <f t="shared" si="35"/>
        <v>33.360655737704917</v>
      </c>
      <c r="E273" s="108">
        <v>185</v>
      </c>
      <c r="F273" s="14"/>
    </row>
    <row r="274" spans="1:6" x14ac:dyDescent="0.35">
      <c r="A274" s="13"/>
      <c r="B274" s="130" t="s">
        <v>186</v>
      </c>
      <c r="C274" s="125">
        <f t="shared" si="34"/>
        <v>151.63934426229508</v>
      </c>
      <c r="D274" s="125">
        <f t="shared" si="35"/>
        <v>33.360655737704917</v>
      </c>
      <c r="E274" s="108">
        <v>185</v>
      </c>
      <c r="F274" s="14"/>
    </row>
    <row r="275" spans="1:6" ht="18" customHeight="1" x14ac:dyDescent="0.35">
      <c r="A275" s="13"/>
      <c r="B275" s="130" t="s">
        <v>193</v>
      </c>
      <c r="C275" s="125">
        <f t="shared" si="34"/>
        <v>122.95081967213115</v>
      </c>
      <c r="D275" s="125">
        <f t="shared" si="35"/>
        <v>27.049180327868854</v>
      </c>
      <c r="E275" s="108">
        <v>150</v>
      </c>
      <c r="F275" s="14"/>
    </row>
    <row r="276" spans="1:6" ht="18" customHeight="1" x14ac:dyDescent="0.35">
      <c r="A276" s="88" t="s">
        <v>29</v>
      </c>
      <c r="B276" s="124" t="s">
        <v>109</v>
      </c>
      <c r="C276" s="20" t="s">
        <v>37</v>
      </c>
      <c r="D276" s="107" t="s">
        <v>39</v>
      </c>
      <c r="E276" s="107" t="s">
        <v>38</v>
      </c>
      <c r="F276" s="14"/>
    </row>
    <row r="277" spans="1:6" ht="18" customHeight="1" x14ac:dyDescent="0.35">
      <c r="A277" s="93"/>
      <c r="B277" s="93" t="s">
        <v>31</v>
      </c>
      <c r="C277" s="125">
        <f t="shared" ref="C277" si="36">E277/1.22</f>
        <v>1.901639344262295</v>
      </c>
      <c r="D277" s="125">
        <f t="shared" ref="D277" si="37">E277/1.22*0.22</f>
        <v>0.41836065573770492</v>
      </c>
      <c r="E277" s="136">
        <v>2.3199999999999998</v>
      </c>
      <c r="F277" s="14"/>
    </row>
    <row r="278" spans="1:6" ht="18" customHeight="1" x14ac:dyDescent="0.35">
      <c r="A278" s="13"/>
      <c r="B278" s="130"/>
      <c r="C278" s="108"/>
      <c r="D278" s="109"/>
      <c r="E278" s="108"/>
      <c r="F278" s="14"/>
    </row>
    <row r="279" spans="1:6" x14ac:dyDescent="0.35">
      <c r="A279" s="93"/>
      <c r="B279" s="93"/>
      <c r="C279" s="136"/>
      <c r="D279" s="137"/>
      <c r="E279" s="136"/>
      <c r="F279" s="14"/>
    </row>
    <row r="280" spans="1:6" ht="18" x14ac:dyDescent="0.4">
      <c r="A280" s="70" t="s">
        <v>187</v>
      </c>
      <c r="B280" s="70" t="s">
        <v>112</v>
      </c>
      <c r="C280" s="13"/>
      <c r="D280" s="13"/>
      <c r="E280" s="13"/>
      <c r="F280" s="14"/>
    </row>
    <row r="281" spans="1:6" x14ac:dyDescent="0.35">
      <c r="A281" s="13"/>
      <c r="B281" s="13"/>
      <c r="C281" s="13"/>
      <c r="D281" s="13"/>
      <c r="E281" s="13"/>
      <c r="F281" s="14"/>
    </row>
    <row r="282" spans="1:6" ht="18" customHeight="1" x14ac:dyDescent="0.35">
      <c r="A282" s="124" t="s">
        <v>1</v>
      </c>
      <c r="B282" s="124" t="s">
        <v>32</v>
      </c>
      <c r="C282" s="20" t="s">
        <v>37</v>
      </c>
      <c r="D282" s="107" t="s">
        <v>39</v>
      </c>
      <c r="E282" s="107" t="s">
        <v>38</v>
      </c>
      <c r="F282" s="14"/>
    </row>
    <row r="283" spans="1:6" ht="18" customHeight="1" x14ac:dyDescent="0.35">
      <c r="A283" s="13"/>
      <c r="B283" s="13" t="s">
        <v>147</v>
      </c>
      <c r="C283" s="108">
        <f>SUM(E283-D283)</f>
        <v>17.213114730000001</v>
      </c>
      <c r="D283" s="109">
        <f>E283*18.032787/100</f>
        <v>3.7868852699999995</v>
      </c>
      <c r="E283" s="108">
        <v>21</v>
      </c>
      <c r="F283" s="14"/>
    </row>
    <row r="284" spans="1:6" ht="18" customHeight="1" x14ac:dyDescent="0.35">
      <c r="A284" s="13"/>
      <c r="B284" s="13" t="s">
        <v>97</v>
      </c>
      <c r="C284" s="108">
        <f t="shared" ref="C284:C290" si="38">SUM(E284-D284)</f>
        <v>42.622950760000002</v>
      </c>
      <c r="D284" s="109">
        <f t="shared" ref="D284:D290" si="39">E284*18.032787/100</f>
        <v>9.3770492399999981</v>
      </c>
      <c r="E284" s="108">
        <v>52</v>
      </c>
      <c r="F284" s="14"/>
    </row>
    <row r="285" spans="1:6" ht="18" customHeight="1" x14ac:dyDescent="0.35">
      <c r="A285" s="13"/>
      <c r="B285" s="13" t="s">
        <v>98</v>
      </c>
      <c r="C285" s="108">
        <f t="shared" si="38"/>
        <v>25.409836030000001</v>
      </c>
      <c r="D285" s="109">
        <f t="shared" si="39"/>
        <v>5.5901639699999999</v>
      </c>
      <c r="E285" s="108">
        <v>31</v>
      </c>
      <c r="F285" s="14"/>
    </row>
    <row r="286" spans="1:6" ht="18" customHeight="1" x14ac:dyDescent="0.35">
      <c r="A286" s="13"/>
      <c r="B286" s="13" t="s">
        <v>99</v>
      </c>
      <c r="C286" s="108">
        <v>81.97</v>
      </c>
      <c r="D286" s="109">
        <v>18.03</v>
      </c>
      <c r="E286" s="108">
        <v>100</v>
      </c>
      <c r="F286" s="14"/>
    </row>
    <row r="287" spans="1:6" ht="18" customHeight="1" x14ac:dyDescent="0.35">
      <c r="A287" s="13"/>
      <c r="B287" s="13" t="s">
        <v>100</v>
      </c>
      <c r="C287" s="108">
        <f t="shared" ref="C287" si="40">SUM(E287-D287)</f>
        <v>50.819672060000002</v>
      </c>
      <c r="D287" s="109">
        <f t="shared" ref="D287" si="41">E287*18.032787/100</f>
        <v>11.18032794</v>
      </c>
      <c r="E287" s="108">
        <v>62</v>
      </c>
      <c r="F287" s="14"/>
    </row>
    <row r="288" spans="1:6" ht="18" customHeight="1" x14ac:dyDescent="0.35">
      <c r="A288" s="13"/>
      <c r="B288" s="13" t="s">
        <v>101</v>
      </c>
      <c r="C288" s="108">
        <f t="shared" si="38"/>
        <v>50.819672060000002</v>
      </c>
      <c r="D288" s="109">
        <f t="shared" si="39"/>
        <v>11.18032794</v>
      </c>
      <c r="E288" s="108">
        <v>62</v>
      </c>
      <c r="F288" s="14"/>
    </row>
    <row r="289" spans="1:6" ht="18" customHeight="1" x14ac:dyDescent="0.35">
      <c r="A289" s="13"/>
      <c r="B289" s="13" t="s">
        <v>146</v>
      </c>
      <c r="C289" s="108">
        <f t="shared" ref="C289" si="42">SUM(E289-D289)</f>
        <v>50.819672060000002</v>
      </c>
      <c r="D289" s="109">
        <f t="shared" ref="D289" si="43">E289*18.032787/100</f>
        <v>11.18032794</v>
      </c>
      <c r="E289" s="108">
        <v>62</v>
      </c>
      <c r="F289" s="14"/>
    </row>
    <row r="290" spans="1:6" ht="18" customHeight="1" x14ac:dyDescent="0.35">
      <c r="A290" s="104"/>
      <c r="B290" s="104" t="s">
        <v>102</v>
      </c>
      <c r="C290" s="113">
        <f t="shared" si="38"/>
        <v>81.967213000000001</v>
      </c>
      <c r="D290" s="112">
        <f t="shared" si="39"/>
        <v>18.032786999999999</v>
      </c>
      <c r="E290" s="113">
        <v>100</v>
      </c>
      <c r="F290" s="14"/>
    </row>
    <row r="291" spans="1:6" ht="30" customHeight="1" x14ac:dyDescent="0.35">
      <c r="A291" s="13"/>
      <c r="B291" s="13"/>
      <c r="C291" s="108"/>
      <c r="D291" s="13"/>
      <c r="E291" s="13"/>
      <c r="F291" s="14"/>
    </row>
    <row r="292" spans="1:6" ht="18" customHeight="1" x14ac:dyDescent="0.35">
      <c r="A292" s="124" t="s">
        <v>33</v>
      </c>
      <c r="B292" s="124" t="s">
        <v>34</v>
      </c>
      <c r="C292" s="20" t="s">
        <v>37</v>
      </c>
      <c r="D292" s="107" t="s">
        <v>40</v>
      </c>
      <c r="E292" s="107" t="s">
        <v>38</v>
      </c>
      <c r="F292" s="14"/>
    </row>
    <row r="293" spans="1:6" ht="18" customHeight="1" x14ac:dyDescent="0.35">
      <c r="A293" s="13"/>
      <c r="B293" s="13" t="s">
        <v>92</v>
      </c>
      <c r="C293" s="108">
        <f>SUM(E293-D293)</f>
        <v>30.136986329999999</v>
      </c>
      <c r="D293" s="109">
        <f>E293*8.675799/100</f>
        <v>2.8630136699999995</v>
      </c>
      <c r="E293" s="108">
        <v>33</v>
      </c>
      <c r="F293" s="14"/>
    </row>
    <row r="294" spans="1:6" ht="18" customHeight="1" x14ac:dyDescent="0.35">
      <c r="A294" s="13"/>
      <c r="B294" s="13" t="s">
        <v>93</v>
      </c>
      <c r="C294" s="108">
        <f t="shared" ref="C294:C297" si="44">SUM(E294-D294)</f>
        <v>89.497716980000007</v>
      </c>
      <c r="D294" s="109">
        <f t="shared" ref="D294:D297" si="45">E294*8.675799/100</f>
        <v>8.5022830200000001</v>
      </c>
      <c r="E294" s="108">
        <v>98</v>
      </c>
      <c r="F294" s="14"/>
    </row>
    <row r="295" spans="1:6" ht="18" customHeight="1" x14ac:dyDescent="0.35">
      <c r="A295" s="13"/>
      <c r="B295" s="13" t="s">
        <v>94</v>
      </c>
      <c r="C295" s="108">
        <f t="shared" si="44"/>
        <v>38.356164419999999</v>
      </c>
      <c r="D295" s="109">
        <f t="shared" si="45"/>
        <v>3.6438355799999997</v>
      </c>
      <c r="E295" s="108">
        <v>42</v>
      </c>
      <c r="F295" s="14"/>
    </row>
    <row r="296" spans="1:6" ht="18" customHeight="1" x14ac:dyDescent="0.35">
      <c r="A296" s="13"/>
      <c r="B296" s="13" t="s">
        <v>95</v>
      </c>
      <c r="C296" s="108">
        <f t="shared" si="44"/>
        <v>23.744292260000002</v>
      </c>
      <c r="D296" s="109">
        <f t="shared" si="45"/>
        <v>2.2557077400000001</v>
      </c>
      <c r="E296" s="108">
        <v>26</v>
      </c>
      <c r="F296" s="14"/>
    </row>
    <row r="297" spans="1:6" ht="29.25" customHeight="1" x14ac:dyDescent="0.35">
      <c r="A297" s="104"/>
      <c r="B297" s="104" t="s">
        <v>96</v>
      </c>
      <c r="C297" s="113">
        <f t="shared" si="44"/>
        <v>23.744292260000002</v>
      </c>
      <c r="D297" s="112">
        <f t="shared" si="45"/>
        <v>2.2557077400000001</v>
      </c>
      <c r="E297" s="113">
        <v>26</v>
      </c>
      <c r="F297" s="14"/>
    </row>
    <row r="298" spans="1:6" ht="18" customHeight="1" x14ac:dyDescent="0.35">
      <c r="A298" s="124" t="s">
        <v>6</v>
      </c>
      <c r="B298" s="124" t="s">
        <v>35</v>
      </c>
      <c r="C298" s="20" t="s">
        <v>37</v>
      </c>
      <c r="D298" s="107" t="s">
        <v>39</v>
      </c>
      <c r="E298" s="107" t="s">
        <v>38</v>
      </c>
      <c r="F298" s="14"/>
    </row>
    <row r="299" spans="1:6" ht="18" customHeight="1" x14ac:dyDescent="0.35">
      <c r="A299" s="13"/>
      <c r="B299" s="13" t="s">
        <v>90</v>
      </c>
      <c r="C299" s="113">
        <f>SUM(E299-D299)</f>
        <v>2499.9999965000002</v>
      </c>
      <c r="D299" s="109">
        <f>E299*18.032787/100</f>
        <v>550.00000349999993</v>
      </c>
      <c r="E299" s="108">
        <v>3050</v>
      </c>
      <c r="F299" s="14"/>
    </row>
    <row r="300" spans="1:6" ht="28.5" customHeight="1" x14ac:dyDescent="0.35">
      <c r="A300" s="104"/>
      <c r="B300" s="104" t="s">
        <v>91</v>
      </c>
      <c r="C300" s="113">
        <f>SUM(E300-D300)</f>
        <v>2879.9999959679999</v>
      </c>
      <c r="D300" s="112">
        <f>E300*18.032787/100</f>
        <v>633.6000040319999</v>
      </c>
      <c r="E300" s="113">
        <v>3513.6</v>
      </c>
      <c r="F300" s="14"/>
    </row>
    <row r="301" spans="1:6" ht="18" customHeight="1" x14ac:dyDescent="0.35">
      <c r="A301" s="89" t="s">
        <v>7</v>
      </c>
      <c r="B301" s="124" t="s">
        <v>110</v>
      </c>
      <c r="C301" s="20" t="s">
        <v>37</v>
      </c>
      <c r="D301" s="107" t="s">
        <v>39</v>
      </c>
      <c r="E301" s="107" t="s">
        <v>38</v>
      </c>
      <c r="F301" s="14"/>
    </row>
    <row r="302" spans="1:6" ht="18" customHeight="1" x14ac:dyDescent="0.35">
      <c r="A302" s="138"/>
      <c r="B302" s="13" t="s">
        <v>87</v>
      </c>
      <c r="C302" s="108">
        <f t="shared" ref="C302:C303" si="46">SUM(E302-D302)</f>
        <v>25.409836030000001</v>
      </c>
      <c r="D302" s="109">
        <f t="shared" ref="D302:D303" si="47">E302*18.032787/100</f>
        <v>5.5901639699999999</v>
      </c>
      <c r="E302" s="108">
        <v>31</v>
      </c>
      <c r="F302" s="14"/>
    </row>
    <row r="303" spans="1:6" ht="18" customHeight="1" x14ac:dyDescent="0.35">
      <c r="A303" s="13"/>
      <c r="B303" s="13" t="s">
        <v>104</v>
      </c>
      <c r="C303" s="108">
        <f t="shared" si="46"/>
        <v>50.819672060000002</v>
      </c>
      <c r="D303" s="109">
        <f t="shared" si="47"/>
        <v>11.18032794</v>
      </c>
      <c r="E303" s="108">
        <v>62</v>
      </c>
      <c r="F303" s="14"/>
    </row>
    <row r="304" spans="1:6" ht="18" customHeight="1" x14ac:dyDescent="0.35">
      <c r="A304" s="13"/>
      <c r="B304" s="13" t="s">
        <v>88</v>
      </c>
      <c r="C304" s="108">
        <f>SUM(E304-D304)</f>
        <v>81.967213000000001</v>
      </c>
      <c r="D304" s="109">
        <f>E304*18.032787/100</f>
        <v>18.032786999999999</v>
      </c>
      <c r="E304" s="108">
        <v>100</v>
      </c>
      <c r="F304" s="14"/>
    </row>
    <row r="305" spans="1:6" x14ac:dyDescent="0.35">
      <c r="A305" s="104"/>
      <c r="B305" s="104" t="s">
        <v>89</v>
      </c>
      <c r="C305" s="104">
        <v>16.39</v>
      </c>
      <c r="D305" s="104">
        <v>3.61</v>
      </c>
      <c r="E305" s="113">
        <v>20</v>
      </c>
      <c r="F305" s="14"/>
    </row>
    <row r="306" spans="1:6" x14ac:dyDescent="0.35">
      <c r="A306" s="13" t="s">
        <v>36</v>
      </c>
      <c r="B306" s="13"/>
      <c r="C306" s="13"/>
      <c r="D306" s="13"/>
      <c r="E306" s="13"/>
      <c r="F306" s="14"/>
    </row>
    <row r="307" spans="1:6" ht="18" customHeight="1" x14ac:dyDescent="0.35">
      <c r="A307" s="13" t="s">
        <v>105</v>
      </c>
      <c r="B307" s="13"/>
      <c r="C307" s="13"/>
      <c r="D307" s="13"/>
      <c r="E307" s="13"/>
      <c r="F307" s="14"/>
    </row>
    <row r="308" spans="1:6" ht="27.75" customHeight="1" x14ac:dyDescent="0.35">
      <c r="A308" s="13"/>
      <c r="B308" s="13"/>
      <c r="C308" s="13"/>
      <c r="D308" s="13"/>
      <c r="E308" s="13"/>
      <c r="F308" s="14"/>
    </row>
    <row r="309" spans="1:6" ht="18" customHeight="1" x14ac:dyDescent="0.35">
      <c r="A309" s="89" t="s">
        <v>22</v>
      </c>
      <c r="B309" s="124" t="s">
        <v>54</v>
      </c>
      <c r="C309" s="20" t="s">
        <v>37</v>
      </c>
      <c r="D309" s="107" t="s">
        <v>39</v>
      </c>
      <c r="E309" s="107" t="s">
        <v>38</v>
      </c>
      <c r="F309" s="14"/>
    </row>
    <row r="310" spans="1:6" ht="18" customHeight="1" x14ac:dyDescent="0.35">
      <c r="A310" s="13"/>
      <c r="B310" s="13" t="s">
        <v>85</v>
      </c>
      <c r="C310" s="13">
        <v>16.39</v>
      </c>
      <c r="D310" s="13">
        <v>3.61</v>
      </c>
      <c r="E310" s="108">
        <v>20</v>
      </c>
      <c r="F310" s="14"/>
    </row>
    <row r="311" spans="1:6" ht="18" customHeight="1" x14ac:dyDescent="0.35">
      <c r="A311" s="104"/>
      <c r="B311" s="104" t="s">
        <v>86</v>
      </c>
      <c r="C311" s="131"/>
      <c r="D311" s="131"/>
      <c r="E311" s="131"/>
      <c r="F311" s="14"/>
    </row>
    <row r="312" spans="1:6" ht="18" customHeight="1" x14ac:dyDescent="0.35">
      <c r="A312" s="13"/>
      <c r="B312" s="13"/>
      <c r="C312" s="130"/>
      <c r="D312" s="130"/>
      <c r="E312" s="130"/>
      <c r="F312" s="14"/>
    </row>
    <row r="313" spans="1:6" ht="18" customHeight="1" x14ac:dyDescent="0.35">
      <c r="A313" s="139" t="s">
        <v>43</v>
      </c>
      <c r="B313" s="139" t="s">
        <v>141</v>
      </c>
      <c r="C313" s="130"/>
      <c r="D313" s="130"/>
      <c r="E313" s="130"/>
      <c r="F313" s="14"/>
    </row>
    <row r="314" spans="1:6" ht="30.75" customHeight="1" x14ac:dyDescent="0.35">
      <c r="A314" s="13"/>
      <c r="B314" s="13" t="s">
        <v>327</v>
      </c>
      <c r="C314" s="140"/>
      <c r="D314" s="140"/>
      <c r="E314" s="141">
        <v>50</v>
      </c>
      <c r="F314" s="142" t="s">
        <v>328</v>
      </c>
    </row>
    <row r="315" spans="1:6" ht="18" customHeight="1" x14ac:dyDescent="0.35">
      <c r="A315" s="104"/>
      <c r="B315" s="104" t="s">
        <v>153</v>
      </c>
      <c r="C315" s="143">
        <v>25</v>
      </c>
      <c r="D315" s="143">
        <v>5.5</v>
      </c>
      <c r="E315" s="143">
        <v>30.5</v>
      </c>
      <c r="F315" s="14"/>
    </row>
    <row r="316" spans="1:6" ht="18" customHeight="1" x14ac:dyDescent="0.35">
      <c r="A316" s="13"/>
      <c r="B316" s="13"/>
      <c r="C316" s="141"/>
      <c r="D316" s="141"/>
      <c r="E316" s="141"/>
      <c r="F316" s="14"/>
    </row>
    <row r="317" spans="1:6" ht="29.25" customHeight="1" x14ac:dyDescent="0.4">
      <c r="A317" s="70" t="s">
        <v>55</v>
      </c>
      <c r="B317" s="70" t="s">
        <v>113</v>
      </c>
      <c r="C317" s="23"/>
      <c r="D317" s="118"/>
      <c r="E317" s="118"/>
      <c r="F317" s="14"/>
    </row>
    <row r="318" spans="1:6" ht="18" customHeight="1" x14ac:dyDescent="0.35">
      <c r="A318" s="144"/>
      <c r="B318" s="124" t="s">
        <v>106</v>
      </c>
      <c r="C318" s="20" t="s">
        <v>37</v>
      </c>
      <c r="D318" s="145" t="s">
        <v>334</v>
      </c>
      <c r="E318" s="107" t="s">
        <v>38</v>
      </c>
      <c r="F318" s="14"/>
    </row>
    <row r="319" spans="1:6" s="5" customFormat="1" ht="18" customHeight="1" x14ac:dyDescent="0.35">
      <c r="A319" s="13"/>
      <c r="B319" s="13" t="s">
        <v>57</v>
      </c>
      <c r="C319" s="108">
        <f t="shared" ref="C319:C324" si="48">SUM(E319-D319)</f>
        <v>9.5238095000000005</v>
      </c>
      <c r="D319" s="108">
        <f t="shared" ref="D319:D324" si="49">E319*4.761905/100</f>
        <v>0.47619049999999996</v>
      </c>
      <c r="E319" s="108">
        <v>10</v>
      </c>
      <c r="F319" s="146"/>
    </row>
    <row r="320" spans="1:6" ht="18" customHeight="1" x14ac:dyDescent="0.35">
      <c r="A320" s="13"/>
      <c r="B320" s="13" t="s">
        <v>56</v>
      </c>
      <c r="C320" s="108">
        <f t="shared" si="48"/>
        <v>11.923809494</v>
      </c>
      <c r="D320" s="108">
        <f t="shared" si="49"/>
        <v>0.5961905059999999</v>
      </c>
      <c r="E320" s="108">
        <v>12.52</v>
      </c>
      <c r="F320" s="147"/>
    </row>
    <row r="321" spans="1:6" ht="18" customHeight="1" x14ac:dyDescent="0.35">
      <c r="A321" s="13"/>
      <c r="B321" s="13" t="s">
        <v>210</v>
      </c>
      <c r="C321" s="108">
        <f t="shared" ref="C321:C322" si="50">SUM(E321-D321)</f>
        <v>14.28571425</v>
      </c>
      <c r="D321" s="108">
        <f t="shared" ref="D321:D322" si="51">E321*4.761905/100</f>
        <v>0.71428574999999994</v>
      </c>
      <c r="E321" s="108">
        <v>15</v>
      </c>
      <c r="F321" s="14"/>
    </row>
    <row r="322" spans="1:6" s="5" customFormat="1" ht="18" customHeight="1" x14ac:dyDescent="0.35">
      <c r="A322" s="13"/>
      <c r="B322" s="13" t="s">
        <v>313</v>
      </c>
      <c r="C322" s="108">
        <f t="shared" si="50"/>
        <v>9.5238095000000005</v>
      </c>
      <c r="D322" s="108">
        <f t="shared" si="51"/>
        <v>0.47619049999999996</v>
      </c>
      <c r="E322" s="108">
        <v>10</v>
      </c>
      <c r="F322" s="146"/>
    </row>
    <row r="323" spans="1:6" s="6" customFormat="1" ht="18" customHeight="1" x14ac:dyDescent="0.35">
      <c r="A323" s="148"/>
      <c r="B323" s="13" t="s">
        <v>329</v>
      </c>
      <c r="C323" s="108">
        <f t="shared" si="48"/>
        <v>12.285714255</v>
      </c>
      <c r="D323" s="108">
        <f t="shared" si="49"/>
        <v>0.61428574499999999</v>
      </c>
      <c r="E323" s="108">
        <v>12.9</v>
      </c>
      <c r="F323" s="149"/>
    </row>
    <row r="324" spans="1:6" s="5" customFormat="1" ht="18" customHeight="1" x14ac:dyDescent="0.35">
      <c r="A324" s="150"/>
      <c r="B324" s="104" t="s">
        <v>330</v>
      </c>
      <c r="C324" s="113">
        <f t="shared" si="48"/>
        <v>5.7142856999999996</v>
      </c>
      <c r="D324" s="113">
        <f t="shared" si="49"/>
        <v>0.28571429999999998</v>
      </c>
      <c r="E324" s="113">
        <v>6</v>
      </c>
      <c r="F324" s="146"/>
    </row>
    <row r="325" spans="1:6" s="5" customFormat="1" ht="18" customHeight="1" x14ac:dyDescent="0.35">
      <c r="A325" s="148"/>
      <c r="B325" s="148"/>
      <c r="C325" s="151"/>
      <c r="D325" s="151"/>
      <c r="E325" s="151"/>
      <c r="F325" s="146"/>
    </row>
    <row r="326" spans="1:6" ht="27.75" customHeight="1" x14ac:dyDescent="0.35">
      <c r="A326" s="152" t="s">
        <v>206</v>
      </c>
      <c r="B326" s="153" t="s">
        <v>207</v>
      </c>
      <c r="C326" s="23"/>
      <c r="D326" s="118"/>
      <c r="E326" s="118"/>
      <c r="F326" s="14"/>
    </row>
    <row r="327" spans="1:6" ht="18" customHeight="1" x14ac:dyDescent="0.35">
      <c r="A327" s="154"/>
      <c r="B327" s="155" t="s">
        <v>207</v>
      </c>
      <c r="C327" s="23"/>
      <c r="D327" s="118"/>
      <c r="E327" s="118"/>
      <c r="F327" s="14"/>
    </row>
    <row r="328" spans="1:6" ht="18" customHeight="1" x14ac:dyDescent="0.35">
      <c r="A328" s="104"/>
      <c r="B328" s="104" t="s">
        <v>211</v>
      </c>
      <c r="C328" s="13" t="s">
        <v>212</v>
      </c>
      <c r="D328" s="109"/>
      <c r="E328" s="130"/>
      <c r="F328" s="14"/>
    </row>
    <row r="329" spans="1:6" ht="18" customHeight="1" x14ac:dyDescent="0.35">
      <c r="A329" s="13"/>
      <c r="B329" s="13"/>
      <c r="C329" s="13"/>
      <c r="D329" s="109"/>
      <c r="E329" s="130"/>
      <c r="F329" s="14"/>
    </row>
    <row r="330" spans="1:6" ht="18" customHeight="1" x14ac:dyDescent="0.35">
      <c r="A330" s="13"/>
      <c r="B330" s="13"/>
      <c r="C330" s="13"/>
      <c r="D330" s="109"/>
      <c r="E330" s="130"/>
      <c r="F330" s="14"/>
    </row>
    <row r="331" spans="1:6" ht="15.5" x14ac:dyDescent="0.35">
      <c r="A331" s="156" t="s">
        <v>315</v>
      </c>
      <c r="B331" s="156"/>
      <c r="C331" s="157"/>
      <c r="D331" s="13"/>
      <c r="E331" s="13"/>
      <c r="F331" s="14"/>
    </row>
    <row r="332" spans="1:6" ht="15.5" x14ac:dyDescent="0.35">
      <c r="A332" s="7"/>
      <c r="B332" s="7"/>
      <c r="C332" s="8"/>
    </row>
    <row r="333" spans="1:6" ht="15.5" x14ac:dyDescent="0.35">
      <c r="A333" s="8"/>
      <c r="B333" s="8"/>
      <c r="C333" s="8"/>
    </row>
    <row r="334" spans="1:6" ht="15.5" x14ac:dyDescent="0.35">
      <c r="A334" s="8"/>
      <c r="B334" s="8"/>
      <c r="C334" s="8"/>
    </row>
    <row r="335" spans="1:6" ht="15.5" x14ac:dyDescent="0.35">
      <c r="A335" s="8"/>
      <c r="B335" s="8"/>
      <c r="C335" s="8"/>
    </row>
    <row r="336" spans="1:6" ht="15.5" x14ac:dyDescent="0.35">
      <c r="A336" s="8"/>
      <c r="B336" s="8"/>
      <c r="C336" s="8"/>
    </row>
    <row r="337" spans="1:3" ht="15.5" x14ac:dyDescent="0.35">
      <c r="A337" s="8"/>
      <c r="B337" s="8"/>
      <c r="C337" s="8"/>
    </row>
    <row r="338" spans="1:3" ht="15.5" x14ac:dyDescent="0.35">
      <c r="A338" s="8"/>
      <c r="B338" s="8"/>
      <c r="C338" s="8"/>
    </row>
    <row r="339" spans="1:3" ht="15.5" x14ac:dyDescent="0.35">
      <c r="A339" s="8"/>
      <c r="B339" s="8"/>
      <c r="C339" s="8"/>
    </row>
    <row r="340" spans="1:3" ht="15.5" x14ac:dyDescent="0.35">
      <c r="A340" s="8"/>
      <c r="B340" s="8"/>
      <c r="C340" s="8"/>
    </row>
    <row r="341" spans="1:3" ht="15.5" x14ac:dyDescent="0.35">
      <c r="A341" s="8"/>
      <c r="B341" s="8"/>
      <c r="C341" s="8"/>
    </row>
    <row r="342" spans="1:3" ht="15.5" x14ac:dyDescent="0.35">
      <c r="A342" s="8"/>
      <c r="B342" s="8"/>
      <c r="C342" s="8"/>
    </row>
  </sheetData>
  <customSheetViews>
    <customSheetView guid="{5FBE987D-A154-4967-94AD-04CF7197F567}" scale="85" topLeftCell="A187">
      <selection activeCell="B189" sqref="B189:E201"/>
      <pageMargins left="0.70866141732283472" right="0.70866141732283472" top="0.74803149606299213" bottom="0.74803149606299213" header="0.31496062992125984" footer="0.31496062992125984"/>
      <pageSetup paperSize="9" scale="80" orientation="portrait" r:id="rId1"/>
      <headerFooter>
        <oddHeader>&amp;C&amp;"Times New Roman,Krepko"Cenik storitev Šolskega centra Novo mesto</oddHeader>
        <oddFooter>&amp;CStran &amp;P</oddFooter>
      </headerFooter>
    </customSheetView>
  </customSheetViews>
  <pageMargins left="0.70866141732283472" right="0.70866141732283472" top="0.74803149606299213" bottom="0.74803149606299213" header="0.31496062992125984" footer="0.31496062992125984"/>
  <pageSetup paperSize="9" scale="54" fitToHeight="0" orientation="portrait" r:id="rId2"/>
  <headerFooter>
    <oddHeader>&amp;C&amp;"Times New Roman,Krepko"Cenik storitev Šolskega centra Novo mesto</oddHeader>
    <oddFooter>&amp;CStran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cenik 2026_2027 ŠC NM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 kosmerl</dc:creator>
  <cp:lastModifiedBy>Mateja Becele</cp:lastModifiedBy>
  <cp:lastPrinted>2026-05-04T05:17:32Z</cp:lastPrinted>
  <dcterms:created xsi:type="dcterms:W3CDTF">2013-06-10T19:03:05Z</dcterms:created>
  <dcterms:modified xsi:type="dcterms:W3CDTF">2026-06-22T11:42:49Z</dcterms:modified>
</cp:coreProperties>
</file>